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95" windowWidth="20115" windowHeight="7620"/>
  </bookViews>
  <sheets>
    <sheet name="Лист1" sheetId="1" r:id="rId1"/>
  </sheets>
  <definedNames>
    <definedName name="Ia">Лист1!$C$8</definedName>
    <definedName name="Ib">Лист1!$D$8</definedName>
    <definedName name="Ic">Лист1!$E$8</definedName>
    <definedName name="K">Лист1!$L$30</definedName>
    <definedName name="Ua">Лист1!$C$6</definedName>
    <definedName name="Ua_Y">Лист1!$C$31</definedName>
    <definedName name="Ub">Лист1!$D$6</definedName>
    <definedName name="Ub_Y">Лист1!$D$31</definedName>
    <definedName name="Uc">Лист1!$E$6</definedName>
    <definedName name="Uc_Y">Лист1!$E$31</definedName>
    <definedName name="Umax">Лист1!$M$30</definedName>
    <definedName name="фиIa">Лист1!$B$27</definedName>
    <definedName name="фиIb">Лист1!$C$27</definedName>
    <definedName name="фиIc">Лист1!$D$27</definedName>
    <definedName name="фиUa">Лист1!$B$25</definedName>
    <definedName name="фиUb">Лист1!$C$25</definedName>
    <definedName name="фиUc">Лист1!$D$25</definedName>
  </definedNames>
  <calcPr calcId="145621"/>
</workbook>
</file>

<file path=xl/calcChain.xml><?xml version="1.0" encoding="utf-8"?>
<calcChain xmlns="http://schemas.openxmlformats.org/spreadsheetml/2006/main">
  <c r="M30" i="1" l="1"/>
  <c r="D69" i="1" s="1"/>
  <c r="C25" i="1"/>
  <c r="D25" i="1"/>
  <c r="B25" i="1"/>
  <c r="B22" i="1"/>
  <c r="J30" i="1"/>
  <c r="K30" i="1"/>
  <c r="C27" i="1"/>
  <c r="G30" i="1" s="1"/>
  <c r="D27" i="1"/>
  <c r="H31" i="1" s="1"/>
  <c r="B27" i="1"/>
  <c r="F31" i="1" s="1"/>
  <c r="H30" i="1" l="1"/>
  <c r="C395" i="1"/>
  <c r="D384" i="1"/>
  <c r="C374" i="1"/>
  <c r="C363" i="1"/>
  <c r="D352" i="1"/>
  <c r="C342" i="1"/>
  <c r="C331" i="1"/>
  <c r="D320" i="1"/>
  <c r="C310" i="1"/>
  <c r="C299" i="1"/>
  <c r="D284" i="1"/>
  <c r="D268" i="1"/>
  <c r="D252" i="1"/>
  <c r="D236" i="1"/>
  <c r="D220" i="1"/>
  <c r="D197" i="1"/>
  <c r="D165" i="1"/>
  <c r="D133" i="1"/>
  <c r="D101" i="1"/>
  <c r="D61" i="1"/>
  <c r="D402" i="1"/>
  <c r="C392" i="1"/>
  <c r="C381" i="1"/>
  <c r="D370" i="1"/>
  <c r="C360" i="1"/>
  <c r="C349" i="1"/>
  <c r="D338" i="1"/>
  <c r="C328" i="1"/>
  <c r="C317" i="1"/>
  <c r="D306" i="1"/>
  <c r="C296" i="1"/>
  <c r="C280" i="1"/>
  <c r="C264" i="1"/>
  <c r="C248" i="1"/>
  <c r="C232" i="1"/>
  <c r="C216" i="1"/>
  <c r="C188" i="1"/>
  <c r="C156" i="1"/>
  <c r="C124" i="1"/>
  <c r="C92" i="1"/>
  <c r="D400" i="1"/>
  <c r="C390" i="1"/>
  <c r="C379" i="1"/>
  <c r="D368" i="1"/>
  <c r="C358" i="1"/>
  <c r="C347" i="1"/>
  <c r="D336" i="1"/>
  <c r="C326" i="1"/>
  <c r="C315" i="1"/>
  <c r="D304" i="1"/>
  <c r="D292" i="1"/>
  <c r="D276" i="1"/>
  <c r="D260" i="1"/>
  <c r="D244" i="1"/>
  <c r="D228" i="1"/>
  <c r="D212" i="1"/>
  <c r="D181" i="1"/>
  <c r="D149" i="1"/>
  <c r="D117" i="1"/>
  <c r="D85" i="1"/>
  <c r="C397" i="1"/>
  <c r="D386" i="1"/>
  <c r="C376" i="1"/>
  <c r="C365" i="1"/>
  <c r="D354" i="1"/>
  <c r="C344" i="1"/>
  <c r="C333" i="1"/>
  <c r="D322" i="1"/>
  <c r="C312" i="1"/>
  <c r="C301" i="1"/>
  <c r="C288" i="1"/>
  <c r="C272" i="1"/>
  <c r="C256" i="1"/>
  <c r="C240" i="1"/>
  <c r="C224" i="1"/>
  <c r="C204" i="1"/>
  <c r="C172" i="1"/>
  <c r="C140" i="1"/>
  <c r="C108" i="1"/>
  <c r="F3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84" i="1"/>
  <c r="D186" i="1"/>
  <c r="D188" i="1"/>
  <c r="D190" i="1"/>
  <c r="D192" i="1"/>
  <c r="D194" i="1"/>
  <c r="D196" i="1"/>
  <c r="D198" i="1"/>
  <c r="D200" i="1"/>
  <c r="D202" i="1"/>
  <c r="D204" i="1"/>
  <c r="D206" i="1"/>
  <c r="D208" i="1"/>
  <c r="D210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3" i="1"/>
  <c r="D215" i="1"/>
  <c r="D217" i="1"/>
  <c r="D219" i="1"/>
  <c r="D221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1" i="1"/>
  <c r="D273" i="1"/>
  <c r="D275" i="1"/>
  <c r="D277" i="1"/>
  <c r="D279" i="1"/>
  <c r="D281" i="1"/>
  <c r="D283" i="1"/>
  <c r="D285" i="1"/>
  <c r="D287" i="1"/>
  <c r="D289" i="1"/>
  <c r="D291" i="1"/>
  <c r="D293" i="1"/>
  <c r="D295" i="1"/>
  <c r="D297" i="1"/>
  <c r="D299" i="1"/>
  <c r="D301" i="1"/>
  <c r="D303" i="1"/>
  <c r="D305" i="1"/>
  <c r="D307" i="1"/>
  <c r="D309" i="1"/>
  <c r="D311" i="1"/>
  <c r="D313" i="1"/>
  <c r="D315" i="1"/>
  <c r="D317" i="1"/>
  <c r="D319" i="1"/>
  <c r="D321" i="1"/>
  <c r="D323" i="1"/>
  <c r="D325" i="1"/>
  <c r="D327" i="1"/>
  <c r="D329" i="1"/>
  <c r="D331" i="1"/>
  <c r="D333" i="1"/>
  <c r="D335" i="1"/>
  <c r="D337" i="1"/>
  <c r="D339" i="1"/>
  <c r="D341" i="1"/>
  <c r="D343" i="1"/>
  <c r="D345" i="1"/>
  <c r="D347" i="1"/>
  <c r="D349" i="1"/>
  <c r="D351" i="1"/>
  <c r="D353" i="1"/>
  <c r="D355" i="1"/>
  <c r="D357" i="1"/>
  <c r="D359" i="1"/>
  <c r="D361" i="1"/>
  <c r="D363" i="1"/>
  <c r="D365" i="1"/>
  <c r="D367" i="1"/>
  <c r="D369" i="1"/>
  <c r="D371" i="1"/>
  <c r="D373" i="1"/>
  <c r="D375" i="1"/>
  <c r="D377" i="1"/>
  <c r="D379" i="1"/>
  <c r="D381" i="1"/>
  <c r="D383" i="1"/>
  <c r="D385" i="1"/>
  <c r="D387" i="1"/>
  <c r="D389" i="1"/>
  <c r="D391" i="1"/>
  <c r="D393" i="1"/>
  <c r="D395" i="1"/>
  <c r="D397" i="1"/>
  <c r="D399" i="1"/>
  <c r="D401" i="1"/>
  <c r="D403" i="1"/>
  <c r="C44" i="1"/>
  <c r="C48" i="1"/>
  <c r="C56" i="1"/>
  <c r="C64" i="1"/>
  <c r="C72" i="1"/>
  <c r="C80" i="1"/>
  <c r="C88" i="1"/>
  <c r="C96" i="1"/>
  <c r="C104" i="1"/>
  <c r="C112" i="1"/>
  <c r="C120" i="1"/>
  <c r="C128" i="1"/>
  <c r="C136" i="1"/>
  <c r="C144" i="1"/>
  <c r="C152" i="1"/>
  <c r="C160" i="1"/>
  <c r="C168" i="1"/>
  <c r="C176" i="1"/>
  <c r="C184" i="1"/>
  <c r="C192" i="1"/>
  <c r="C200" i="1"/>
  <c r="C208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7" i="1"/>
  <c r="C300" i="1"/>
  <c r="D302" i="1"/>
  <c r="C305" i="1"/>
  <c r="C308" i="1"/>
  <c r="D310" i="1"/>
  <c r="C313" i="1"/>
  <c r="C316" i="1"/>
  <c r="D318" i="1"/>
  <c r="C321" i="1"/>
  <c r="C324" i="1"/>
  <c r="D326" i="1"/>
  <c r="C329" i="1"/>
  <c r="C332" i="1"/>
  <c r="D334" i="1"/>
  <c r="C337" i="1"/>
  <c r="C340" i="1"/>
  <c r="D342" i="1"/>
  <c r="C345" i="1"/>
  <c r="C348" i="1"/>
  <c r="D350" i="1"/>
  <c r="C353" i="1"/>
  <c r="C356" i="1"/>
  <c r="D358" i="1"/>
  <c r="C361" i="1"/>
  <c r="C364" i="1"/>
  <c r="D366" i="1"/>
  <c r="C369" i="1"/>
  <c r="C372" i="1"/>
  <c r="D374" i="1"/>
  <c r="C377" i="1"/>
  <c r="C380" i="1"/>
  <c r="D382" i="1"/>
  <c r="C385" i="1"/>
  <c r="C388" i="1"/>
  <c r="D390" i="1"/>
  <c r="C393" i="1"/>
  <c r="C396" i="1"/>
  <c r="D398" i="1"/>
  <c r="C401" i="1"/>
  <c r="D41" i="1"/>
  <c r="D49" i="1"/>
  <c r="D57" i="1"/>
  <c r="D65" i="1"/>
  <c r="D73" i="1"/>
  <c r="D81" i="1"/>
  <c r="D89" i="1"/>
  <c r="D97" i="1"/>
  <c r="D105" i="1"/>
  <c r="D113" i="1"/>
  <c r="D121" i="1"/>
  <c r="D129" i="1"/>
  <c r="D137" i="1"/>
  <c r="D145" i="1"/>
  <c r="D153" i="1"/>
  <c r="D161" i="1"/>
  <c r="D169" i="1"/>
  <c r="D177" i="1"/>
  <c r="D185" i="1"/>
  <c r="D193" i="1"/>
  <c r="D201" i="1"/>
  <c r="D209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C298" i="1"/>
  <c r="D300" i="1"/>
  <c r="C303" i="1"/>
  <c r="C306" i="1"/>
  <c r="D308" i="1"/>
  <c r="C311" i="1"/>
  <c r="C314" i="1"/>
  <c r="D316" i="1"/>
  <c r="C319" i="1"/>
  <c r="C322" i="1"/>
  <c r="D324" i="1"/>
  <c r="C327" i="1"/>
  <c r="C330" i="1"/>
  <c r="D332" i="1"/>
  <c r="C335" i="1"/>
  <c r="C338" i="1"/>
  <c r="D340" i="1"/>
  <c r="C343" i="1"/>
  <c r="C346" i="1"/>
  <c r="D348" i="1"/>
  <c r="C351" i="1"/>
  <c r="C354" i="1"/>
  <c r="D356" i="1"/>
  <c r="C359" i="1"/>
  <c r="C362" i="1"/>
  <c r="D364" i="1"/>
  <c r="C367" i="1"/>
  <c r="C370" i="1"/>
  <c r="D372" i="1"/>
  <c r="C375" i="1"/>
  <c r="C378" i="1"/>
  <c r="D380" i="1"/>
  <c r="C383" i="1"/>
  <c r="C386" i="1"/>
  <c r="D388" i="1"/>
  <c r="C391" i="1"/>
  <c r="C394" i="1"/>
  <c r="D396" i="1"/>
  <c r="C399" i="1"/>
  <c r="C402" i="1"/>
  <c r="C41" i="1"/>
  <c r="C52" i="1"/>
  <c r="C60" i="1"/>
  <c r="C68" i="1"/>
  <c r="C76" i="1"/>
  <c r="C400" i="1"/>
  <c r="D394" i="1"/>
  <c r="C389" i="1"/>
  <c r="C384" i="1"/>
  <c r="D378" i="1"/>
  <c r="C373" i="1"/>
  <c r="C368" i="1"/>
  <c r="D362" i="1"/>
  <c r="C357" i="1"/>
  <c r="C352" i="1"/>
  <c r="D346" i="1"/>
  <c r="C341" i="1"/>
  <c r="C336" i="1"/>
  <c r="D330" i="1"/>
  <c r="C325" i="1"/>
  <c r="C320" i="1"/>
  <c r="D314" i="1"/>
  <c r="C309" i="1"/>
  <c r="C304" i="1"/>
  <c r="D298" i="1"/>
  <c r="C292" i="1"/>
  <c r="C284" i="1"/>
  <c r="C276" i="1"/>
  <c r="C268" i="1"/>
  <c r="C260" i="1"/>
  <c r="C252" i="1"/>
  <c r="C244" i="1"/>
  <c r="C236" i="1"/>
  <c r="C228" i="1"/>
  <c r="C220" i="1"/>
  <c r="C212" i="1"/>
  <c r="C196" i="1"/>
  <c r="C180" i="1"/>
  <c r="C164" i="1"/>
  <c r="C148" i="1"/>
  <c r="C132" i="1"/>
  <c r="C116" i="1"/>
  <c r="C100" i="1"/>
  <c r="C84" i="1"/>
  <c r="D53" i="1"/>
  <c r="C403" i="1"/>
  <c r="C398" i="1"/>
  <c r="D392" i="1"/>
  <c r="C387" i="1"/>
  <c r="C382" i="1"/>
  <c r="D376" i="1"/>
  <c r="C371" i="1"/>
  <c r="C366" i="1"/>
  <c r="D360" i="1"/>
  <c r="C355" i="1"/>
  <c r="C350" i="1"/>
  <c r="D344" i="1"/>
  <c r="C339" i="1"/>
  <c r="C334" i="1"/>
  <c r="D328" i="1"/>
  <c r="C323" i="1"/>
  <c r="C318" i="1"/>
  <c r="D312" i="1"/>
  <c r="C307" i="1"/>
  <c r="C302" i="1"/>
  <c r="D296" i="1"/>
  <c r="D288" i="1"/>
  <c r="D280" i="1"/>
  <c r="D272" i="1"/>
  <c r="D264" i="1"/>
  <c r="D256" i="1"/>
  <c r="D248" i="1"/>
  <c r="D240" i="1"/>
  <c r="D232" i="1"/>
  <c r="D224" i="1"/>
  <c r="D216" i="1"/>
  <c r="D205" i="1"/>
  <c r="D189" i="1"/>
  <c r="D173" i="1"/>
  <c r="D157" i="1"/>
  <c r="D141" i="1"/>
  <c r="D125" i="1"/>
  <c r="D109" i="1"/>
  <c r="D93" i="1"/>
  <c r="D77" i="1"/>
  <c r="D45" i="1"/>
  <c r="G31" i="1"/>
  <c r="L30" i="1"/>
  <c r="H36" i="1" s="1"/>
  <c r="H37" i="1" s="1"/>
  <c r="D31" i="1"/>
  <c r="E36" i="1" s="1"/>
  <c r="E37" i="1" s="1"/>
  <c r="C30" i="1"/>
  <c r="B36" i="1" s="1"/>
  <c r="B37" i="1" s="1"/>
  <c r="C31" i="1"/>
  <c r="C36" i="1" s="1"/>
  <c r="C37" i="1" s="1"/>
  <c r="E30" i="1"/>
  <c r="F36" i="1" s="1"/>
  <c r="F37" i="1" s="1"/>
  <c r="E31" i="1"/>
  <c r="G36" i="1" s="1"/>
  <c r="G37" i="1" s="1"/>
  <c r="D30" i="1"/>
  <c r="D36" i="1" s="1"/>
  <c r="D37" i="1" s="1"/>
  <c r="K36" i="1" l="1"/>
  <c r="K37" i="1" s="1"/>
  <c r="M36" i="1"/>
  <c r="M37" i="1" s="1"/>
  <c r="I36" i="1"/>
  <c r="I37" i="1" s="1"/>
  <c r="J36" i="1"/>
  <c r="J37" i="1" s="1"/>
  <c r="L36" i="1"/>
  <c r="L37" i="1" s="1"/>
</calcChain>
</file>

<file path=xl/sharedStrings.xml><?xml version="1.0" encoding="utf-8"?>
<sst xmlns="http://schemas.openxmlformats.org/spreadsheetml/2006/main" count="61" uniqueCount="35">
  <si>
    <t>Углы фаз напряжения</t>
  </si>
  <si>
    <t>Углы фаз тока</t>
  </si>
  <si>
    <t>Коэф мощ *</t>
  </si>
  <si>
    <t>Коэф мощн (град)</t>
  </si>
  <si>
    <t>kW</t>
  </si>
  <si>
    <t>kvar</t>
  </si>
  <si>
    <t>* "-" опрежающий коэф мощности</t>
  </si>
  <si>
    <t>Присоединение:</t>
  </si>
  <si>
    <t>1 фаза</t>
  </si>
  <si>
    <t>2 фаза</t>
  </si>
  <si>
    <t>3 фаза</t>
  </si>
  <si>
    <t>Общее</t>
  </si>
  <si>
    <t>kVA</t>
  </si>
  <si>
    <t>Ua</t>
  </si>
  <si>
    <t>Ub</t>
  </si>
  <si>
    <t>Uc</t>
  </si>
  <si>
    <t>Ia</t>
  </si>
  <si>
    <t>Ib</t>
  </si>
  <si>
    <t>Ic</t>
  </si>
  <si>
    <t>Координаты в Декартовой системе</t>
  </si>
  <si>
    <t>x</t>
  </si>
  <si>
    <t>y</t>
  </si>
  <si>
    <t>Данные для построения графиков</t>
  </si>
  <si>
    <t>Iсред</t>
  </si>
  <si>
    <t>Uсред</t>
  </si>
  <si>
    <t>K</t>
  </si>
  <si>
    <t>Название</t>
  </si>
  <si>
    <t>Окружность</t>
  </si>
  <si>
    <t>ϕ</t>
  </si>
  <si>
    <t>Umax</t>
  </si>
  <si>
    <t>Схема включения верна</t>
  </si>
  <si>
    <t>Напряжение (В)</t>
  </si>
  <si>
    <t>Ток (А)</t>
  </si>
  <si>
    <t>Углы приведенные к полярной системе координат</t>
  </si>
  <si>
    <t>Северная-3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</si>
</sst>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i/>
      <sz val="11"/>
      <color theme="0" tint="-0.249977111117893"/>
      <name val="Calibri"/>
      <family val="2"/>
      <charset val="204"/>
      <scheme val="minor"/>
    </font>
    <font>
      <sz val="14"/>
      <color theme="0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color theme="3"/>
      <name val="Calibri"/>
      <family val="2"/>
      <charset val="204"/>
      <scheme val="minor"/>
    </font>
    <font>
      <sz val="14"/>
      <color theme="3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FBD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499984740745262"/>
      </left>
      <right style="thin">
        <color theme="0" tint="-0.24994659260841701"/>
      </right>
      <top style="medium">
        <color theme="1" tint="0.499984740745262"/>
      </top>
      <bottom style="thin">
        <color theme="3" tint="0.79995117038483843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499984740745262"/>
      </top>
      <bottom style="thin">
        <color theme="3" tint="0.79995117038483843"/>
      </bottom>
      <diagonal/>
    </border>
    <border>
      <left style="thin">
        <color theme="0" tint="-0.24994659260841701"/>
      </left>
      <right style="medium">
        <color theme="1" tint="0.499984740745262"/>
      </right>
      <top style="medium">
        <color theme="1" tint="0.499984740745262"/>
      </top>
      <bottom style="thin">
        <color theme="3" tint="0.79995117038483843"/>
      </bottom>
      <diagonal/>
    </border>
    <border>
      <left style="medium">
        <color theme="1" tint="0.499984740745262"/>
      </left>
      <right style="thin">
        <color theme="0" tint="-0.2499465926084170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0" tint="-0.24994659260841701"/>
      </left>
      <right style="medium">
        <color theme="1" tint="0.499984740745262"/>
      </right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theme="1" tint="0.499984740745262"/>
      </left>
      <right style="thin">
        <color theme="0" tint="-0.24994659260841701"/>
      </right>
      <top style="thin">
        <color theme="3" tint="0.79995117038483843"/>
      </top>
      <bottom style="medium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79995117038483843"/>
      </top>
      <bottom style="medium">
        <color theme="1" tint="0.499984740745262"/>
      </bottom>
      <diagonal/>
    </border>
    <border>
      <left style="thin">
        <color theme="0" tint="-0.24994659260841701"/>
      </left>
      <right style="medium">
        <color theme="1" tint="0.499984740745262"/>
      </right>
      <top style="thin">
        <color theme="3" tint="0.79995117038483843"/>
      </top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2" fontId="0" fillId="0" borderId="0" xfId="0" applyNumberForma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2" fontId="4" fillId="0" borderId="6" xfId="0" applyNumberFormat="1" applyFont="1" applyBorder="1"/>
    <xf numFmtId="0" fontId="4" fillId="0" borderId="7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0" fillId="0" borderId="11" xfId="0" applyFill="1" applyBorder="1"/>
    <xf numFmtId="2" fontId="0" fillId="0" borderId="11" xfId="0" applyNumberFormat="1" applyBorder="1"/>
    <xf numFmtId="0" fontId="3" fillId="0" borderId="11" xfId="0" applyFont="1" applyBorder="1"/>
    <xf numFmtId="0" fontId="6" fillId="0" borderId="0" xfId="0" applyFont="1" applyBorder="1"/>
    <xf numFmtId="0" fontId="7" fillId="0" borderId="0" xfId="0" applyFon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8" fillId="0" borderId="8" xfId="0" applyNumberFormat="1" applyFont="1" applyBorder="1"/>
    <xf numFmtId="2" fontId="8" fillId="0" borderId="9" xfId="0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11" fillId="3" borderId="5" xfId="0" applyNumberFormat="1" applyFont="1" applyFill="1" applyBorder="1" applyProtection="1">
      <protection locked="0"/>
    </xf>
    <xf numFmtId="2" fontId="12" fillId="3" borderId="5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2" fontId="9" fillId="0" borderId="11" xfId="0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9" fillId="0" borderId="11" xfId="0" applyFont="1" applyFill="1" applyBorder="1" applyProtection="1">
      <protection hidden="1"/>
    </xf>
    <xf numFmtId="0" fontId="10" fillId="0" borderId="11" xfId="0" applyFont="1" applyFill="1" applyBorder="1" applyProtection="1">
      <protection hidden="1"/>
    </xf>
    <xf numFmtId="164" fontId="9" fillId="0" borderId="11" xfId="0" applyNumberFormat="1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F200"/>
      <color rgb="FFF7F7F7"/>
      <color rgb="FFFFFFBD"/>
      <color rgb="FFFFFFE1"/>
      <color rgb="FFFFFFCC"/>
      <color rgb="FF008A3E"/>
      <color rgb="FFB6C711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Лист1!$B$22</c:f>
          <c:strCache>
            <c:ptCount val="1"/>
            <c:pt idx="0">
              <c:v>Векторная диаграмма схемы включения счетчика по присоединению Северная-3</c:v>
            </c:pt>
          </c:strCache>
        </c:strRef>
      </c:tx>
      <c:layout/>
      <c:overlay val="0"/>
      <c:txPr>
        <a:bodyPr/>
        <a:lstStyle/>
        <a:p>
          <a:pPr algn="ctr"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3785968817204537E-2"/>
          <c:y val="6.6025715685762182E-2"/>
          <c:w val="0.85301792008304511"/>
          <c:h val="0.93397428431423779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Лист1!$B$33</c:f>
              <c:strCache>
                <c:ptCount val="1"/>
                <c:pt idx="0">
                  <c:v>Ua</c:v>
                </c:pt>
              </c:strCache>
            </c:strRef>
          </c:tx>
          <c:spPr>
            <a:ln w="38100">
              <a:solidFill>
                <a:srgbClr val="D7D200"/>
              </a:solidFill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8F200"/>
                </a:solidFill>
                <a:tailEnd type="triangle"/>
              </a:ln>
            </c:spPr>
          </c:dPt>
          <c:xVal>
            <c:numRef>
              <c:f>Лист1!$B$35:$B$36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Лист1!$C$35:$C$36</c:f>
              <c:numCache>
                <c:formatCode>0.00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Лист1!$D$33</c:f>
              <c:strCache>
                <c:ptCount val="1"/>
                <c:pt idx="0">
                  <c:v>Ub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ot"/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00B050"/>
                </a:solidFill>
                <a:prstDash val="solid"/>
                <a:tailEnd type="triangle"/>
              </a:ln>
            </c:spPr>
          </c:dPt>
          <c:xVal>
            <c:numRef>
              <c:f>Лист1!$D$35:$D$36</c:f>
              <c:numCache>
                <c:formatCode>General</c:formatCode>
                <c:ptCount val="2"/>
                <c:pt idx="0">
                  <c:v>0</c:v>
                </c:pt>
                <c:pt idx="1">
                  <c:v>51.96</c:v>
                </c:pt>
              </c:numCache>
            </c:numRef>
          </c:xVal>
          <c:yVal>
            <c:numRef>
              <c:f>Лист1!$E$35:$E$36</c:f>
              <c:numCache>
                <c:formatCode>General</c:formatCode>
                <c:ptCount val="2"/>
                <c:pt idx="0">
                  <c:v>0</c:v>
                </c:pt>
                <c:pt idx="1">
                  <c:v>-30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Лист1!$F$33</c:f>
              <c:strCache>
                <c:ptCount val="1"/>
                <c:pt idx="0">
                  <c:v>Uc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solid"/>
                <a:headEnd type="triangle"/>
                <a:tailEnd type="none"/>
              </a:ln>
            </c:spPr>
          </c:dPt>
          <c:xVal>
            <c:numRef>
              <c:f>Лист1!$F$35:$F$36</c:f>
              <c:numCache>
                <c:formatCode>0.00</c:formatCode>
                <c:ptCount val="2"/>
                <c:pt idx="0">
                  <c:v>0</c:v>
                </c:pt>
                <c:pt idx="1">
                  <c:v>-51.96</c:v>
                </c:pt>
              </c:numCache>
            </c:numRef>
          </c:xVal>
          <c:yVal>
            <c:numRef>
              <c:f>Лист1!$G$35:$G$36</c:f>
              <c:numCache>
                <c:formatCode>General</c:formatCode>
                <c:ptCount val="2"/>
                <c:pt idx="0">
                  <c:v>0</c:v>
                </c:pt>
                <c:pt idx="1">
                  <c:v>-30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Лист1!$H$33</c:f>
              <c:strCache>
                <c:ptCount val="1"/>
                <c:pt idx="0">
                  <c:v>Ia</c:v>
                </c:pt>
              </c:strCache>
            </c:strRef>
          </c:tx>
          <c:spPr>
            <a:ln w="22225">
              <a:solidFill>
                <a:srgbClr val="F8F200"/>
              </a:solidFill>
              <a:tailEnd type="arrow"/>
            </a:ln>
          </c:spPr>
          <c:marker>
            <c:symbol val="none"/>
          </c:marker>
          <c:xVal>
            <c:numRef>
              <c:f>Лист1!$H$35:$H$36</c:f>
              <c:numCache>
                <c:formatCode>General</c:formatCode>
                <c:ptCount val="2"/>
                <c:pt idx="0">
                  <c:v>0</c:v>
                </c:pt>
                <c:pt idx="1">
                  <c:v>21</c:v>
                </c:pt>
              </c:numCache>
            </c:numRef>
          </c:xVal>
          <c:yVal>
            <c:numRef>
              <c:f>Лист1!$I$35:$I$36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36.54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Лист1!$J$33</c:f>
              <c:strCache>
                <c:ptCount val="1"/>
                <c:pt idx="0">
                  <c:v>Ib</c:v>
                </c:pt>
              </c:strCache>
            </c:strRef>
          </c:tx>
          <c:spPr>
            <a:ln w="22225">
              <a:solidFill>
                <a:srgbClr val="008A3E"/>
              </a:solidFill>
              <a:prstDash val="solid"/>
              <a:tailEnd type="arrow"/>
            </a:ln>
          </c:spPr>
          <c:marker>
            <c:symbol val="none"/>
          </c:marker>
          <c:xVal>
            <c:numRef>
              <c:f>Лист1!$J$35:$J$36</c:f>
              <c:numCache>
                <c:formatCode>General</c:formatCode>
                <c:ptCount val="2"/>
                <c:pt idx="0">
                  <c:v>0</c:v>
                </c:pt>
                <c:pt idx="1">
                  <c:v>21</c:v>
                </c:pt>
              </c:numCache>
            </c:numRef>
          </c:xVal>
          <c:yVal>
            <c:numRef>
              <c:f>Лист1!$K$35:$K$36</c:f>
              <c:numCache>
                <c:formatCode>General</c:formatCode>
                <c:ptCount val="2"/>
                <c:pt idx="0">
                  <c:v>0</c:v>
                </c:pt>
                <c:pt idx="1">
                  <c:v>-36.54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Лист1!$L$33</c:f>
              <c:strCache>
                <c:ptCount val="1"/>
                <c:pt idx="0">
                  <c:v>Ic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headEnd type="arrow"/>
              <a:tailEnd type="none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FF0000"/>
                </a:solidFill>
                <a:prstDash val="solid"/>
                <a:headEnd type="arrow"/>
                <a:tailEnd type="none"/>
              </a:ln>
            </c:spPr>
          </c:dPt>
          <c:xVal>
            <c:numRef>
              <c:f>Лист1!$L$35:$L$36</c:f>
              <c:numCache>
                <c:formatCode>General</c:formatCode>
                <c:ptCount val="2"/>
                <c:pt idx="0">
                  <c:v>0</c:v>
                </c:pt>
                <c:pt idx="1">
                  <c:v>-42</c:v>
                </c:pt>
              </c:numCache>
            </c:numRef>
          </c:xVal>
          <c:yVal>
            <c:numRef>
              <c:f>Лист1!$M$35:$M$36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Лист1!$C$41:$C$403</c:f>
              <c:numCache>
                <c:formatCode>0.00</c:formatCode>
                <c:ptCount val="363"/>
                <c:pt idx="0">
                  <c:v>60</c:v>
                </c:pt>
                <c:pt idx="1">
                  <c:v>59.990861709383474</c:v>
                </c:pt>
                <c:pt idx="2">
                  <c:v>59.963449621145749</c:v>
                </c:pt>
                <c:pt idx="3">
                  <c:v>59.917772085274429</c:v>
                </c:pt>
                <c:pt idx="4">
                  <c:v>59.853843015589455</c:v>
                </c:pt>
                <c:pt idx="5">
                  <c:v>59.771681885504734</c:v>
                </c:pt>
                <c:pt idx="6">
                  <c:v>59.6713137220964</c:v>
                </c:pt>
                <c:pt idx="7">
                  <c:v>59.552769098479317</c:v>
                </c:pt>
                <c:pt idx="8">
                  <c:v>59.416084124494219</c:v>
                </c:pt>
                <c:pt idx="9">
                  <c:v>59.261300435708264</c:v>
                </c:pt>
                <c:pt idx="10">
                  <c:v>59.088465180732484</c:v>
                </c:pt>
                <c:pt idx="11">
                  <c:v>58.897631006859839</c:v>
                </c:pt>
                <c:pt idx="12">
                  <c:v>58.688856044028341</c:v>
                </c:pt>
                <c:pt idx="13">
                  <c:v>58.462203887114114</c:v>
                </c:pt>
                <c:pt idx="14">
                  <c:v>58.217743576559791</c:v>
                </c:pt>
                <c:pt idx="15">
                  <c:v>57.955549577344101</c:v>
                </c:pt>
                <c:pt idx="16">
                  <c:v>57.675701756299134</c:v>
                </c:pt>
                <c:pt idx="17">
                  <c:v>57.378285357782126</c:v>
                </c:pt>
                <c:pt idx="18">
                  <c:v>57.063390977709211</c:v>
                </c:pt>
                <c:pt idx="19">
                  <c:v>56.731114535959009</c:v>
                </c:pt>
                <c:pt idx="20">
                  <c:v>56.381557247154504</c:v>
                </c:pt>
                <c:pt idx="21">
                  <c:v>56.014825589832107</c:v>
                </c:pt>
                <c:pt idx="22">
                  <c:v>55.631031274007242</c:v>
                </c:pt>
                <c:pt idx="23">
                  <c:v>55.230291207146422</c:v>
                </c:pt>
                <c:pt idx="24">
                  <c:v>54.812727458556054</c:v>
                </c:pt>
                <c:pt idx="25">
                  <c:v>54.378467222198999</c:v>
                </c:pt>
                <c:pt idx="26">
                  <c:v>53.92764277795002</c:v>
                </c:pt>
                <c:pt idx="27">
                  <c:v>53.460391451302073</c:v>
                </c:pt>
                <c:pt idx="28">
                  <c:v>52.976855571535623</c:v>
                </c:pt>
                <c:pt idx="29">
                  <c:v>52.477182428363747</c:v>
                </c:pt>
                <c:pt idx="30">
                  <c:v>51.96152422706632</c:v>
                </c:pt>
                <c:pt idx="31">
                  <c:v>51.430038042126739</c:v>
                </c:pt>
                <c:pt idx="32">
                  <c:v>50.88288576938556</c:v>
                </c:pt>
                <c:pt idx="33">
                  <c:v>50.320234076725441</c:v>
                </c:pt>
                <c:pt idx="34">
                  <c:v>49.742254353302499</c:v>
                </c:pt>
                <c:pt idx="35">
                  <c:v>49.149122657339511</c:v>
                </c:pt>
                <c:pt idx="36">
                  <c:v>48.541019662496851</c:v>
                </c:pt>
                <c:pt idx="37">
                  <c:v>47.918130602837572</c:v>
                </c:pt>
                <c:pt idx="38">
                  <c:v>47.280645216403315</c:v>
                </c:pt>
                <c:pt idx="39">
                  <c:v>46.628757687418258</c:v>
                </c:pt>
                <c:pt idx="40">
                  <c:v>45.962666587138678</c:v>
                </c:pt>
                <c:pt idx="41">
                  <c:v>45.282574813366324</c:v>
                </c:pt>
                <c:pt idx="42">
                  <c:v>44.588689528643656</c:v>
                </c:pt>
                <c:pt idx="43">
                  <c:v>43.881222097150228</c:v>
                </c:pt>
                <c:pt idx="44">
                  <c:v>43.160388020319068</c:v>
                </c:pt>
                <c:pt idx="45">
                  <c:v>42.426406871192853</c:v>
                </c:pt>
                <c:pt idx="46">
                  <c:v>41.679502227539835</c:v>
                </c:pt>
                <c:pt idx="47">
                  <c:v>40.919901603749906</c:v>
                </c:pt>
                <c:pt idx="48">
                  <c:v>40.147836381531491</c:v>
                </c:pt>
                <c:pt idx="49">
                  <c:v>39.363541739430438</c:v>
                </c:pt>
                <c:pt idx="50">
                  <c:v>38.56725658119236</c:v>
                </c:pt>
                <c:pt idx="51">
                  <c:v>37.759223462990249</c:v>
                </c:pt>
                <c:pt idx="52">
                  <c:v>36.939688519539494</c:v>
                </c:pt>
                <c:pt idx="53">
                  <c:v>36.108901389122906</c:v>
                </c:pt>
                <c:pt idx="54">
                  <c:v>35.267115137548387</c:v>
                </c:pt>
                <c:pt idx="55">
                  <c:v>34.414586181062766</c:v>
                </c:pt>
                <c:pt idx="56">
                  <c:v>33.551574208244809</c:v>
                </c:pt>
                <c:pt idx="57">
                  <c:v>32.678342100901624</c:v>
                </c:pt>
                <c:pt idx="58">
                  <c:v>31.795155853992295</c:v>
                </c:pt>
                <c:pt idx="59">
                  <c:v>30.902284494603251</c:v>
                </c:pt>
                <c:pt idx="60">
                  <c:v>30.000000000000007</c:v>
                </c:pt>
                <c:pt idx="61">
                  <c:v>29.088577214780226</c:v>
                </c:pt>
                <c:pt idx="62">
                  <c:v>28.16829376715345</c:v>
                </c:pt>
                <c:pt idx="63">
                  <c:v>27.239429984372808</c:v>
                </c:pt>
                <c:pt idx="64">
                  <c:v>26.302268807344646</c:v>
                </c:pt>
                <c:pt idx="65">
                  <c:v>25.357095704441967</c:v>
                </c:pt>
                <c:pt idx="66">
                  <c:v>24.404198584548013</c:v>
                </c:pt>
                <c:pt idx="67">
                  <c:v>23.443867709356422</c:v>
                </c:pt>
                <c:pt idx="68">
                  <c:v>22.476395604954718</c:v>
                </c:pt>
                <c:pt idx="69">
                  <c:v>21.502076972718022</c:v>
                </c:pt>
                <c:pt idx="70">
                  <c:v>20.521208599540131</c:v>
                </c:pt>
                <c:pt idx="71">
                  <c:v>19.534089267429405</c:v>
                </c:pt>
                <c:pt idx="72">
                  <c:v>18.541019662496847</c:v>
                </c:pt>
                <c:pt idx="73">
                  <c:v>17.542302283364208</c:v>
                </c:pt>
                <c:pt idx="74">
                  <c:v>16.538241349019948</c:v>
                </c:pt>
                <c:pt idx="75">
                  <c:v>15.529142706151244</c:v>
                </c:pt>
                <c:pt idx="76">
                  <c:v>14.51531373598006</c:v>
                </c:pt>
                <c:pt idx="77">
                  <c:v>13.497063260631895</c:v>
                </c:pt>
                <c:pt idx="78">
                  <c:v>12.474701449065567</c:v>
                </c:pt>
                <c:pt idx="79">
                  <c:v>11.448539722592695</c:v>
                </c:pt>
                <c:pt idx="80">
                  <c:v>10.418890660015824</c:v>
                </c:pt>
                <c:pt idx="81">
                  <c:v>9.3860679024138562</c:v>
                </c:pt>
                <c:pt idx="82">
                  <c:v>8.3503860576039273</c:v>
                </c:pt>
                <c:pt idx="83">
                  <c:v>7.3121606043088496</c:v>
                </c:pt>
                <c:pt idx="84">
                  <c:v>6.2717077960592071</c:v>
                </c:pt>
                <c:pt idx="85">
                  <c:v>5.2293445648594883</c:v>
                </c:pt>
                <c:pt idx="86">
                  <c:v>4.1853884246475141</c:v>
                </c:pt>
                <c:pt idx="87">
                  <c:v>3.140157374576638</c:v>
                </c:pt>
                <c:pt idx="88">
                  <c:v>2.093969802150065</c:v>
                </c:pt>
                <c:pt idx="89">
                  <c:v>1.047144386237016</c:v>
                </c:pt>
                <c:pt idx="90">
                  <c:v>3.67544536472586E-15</c:v>
                </c:pt>
                <c:pt idx="91">
                  <c:v>-1.0471443862370087</c:v>
                </c:pt>
                <c:pt idx="92">
                  <c:v>-2.0939698021500575</c:v>
                </c:pt>
                <c:pt idx="93">
                  <c:v>-3.1401573745766305</c:v>
                </c:pt>
                <c:pt idx="94">
                  <c:v>-4.1853884246475195</c:v>
                </c:pt>
                <c:pt idx="95">
                  <c:v>-5.2293445648594945</c:v>
                </c:pt>
                <c:pt idx="96">
                  <c:v>-6.2717077960592134</c:v>
                </c:pt>
                <c:pt idx="97">
                  <c:v>-7.3121606043088416</c:v>
                </c:pt>
                <c:pt idx="98">
                  <c:v>-8.3503860576039219</c:v>
                </c:pt>
                <c:pt idx="99">
                  <c:v>-9.3860679024138491</c:v>
                </c:pt>
                <c:pt idx="100">
                  <c:v>-10.418890660015819</c:v>
                </c:pt>
                <c:pt idx="101">
                  <c:v>-11.448539722592688</c:v>
                </c:pt>
                <c:pt idx="102">
                  <c:v>-12.474701449065561</c:v>
                </c:pt>
                <c:pt idx="103">
                  <c:v>-13.497063260631903</c:v>
                </c:pt>
                <c:pt idx="104">
                  <c:v>-14.515313735980067</c:v>
                </c:pt>
                <c:pt idx="105">
                  <c:v>-15.529142706151251</c:v>
                </c:pt>
                <c:pt idx="106">
                  <c:v>-16.538241349019945</c:v>
                </c:pt>
                <c:pt idx="107">
                  <c:v>-17.542302283364201</c:v>
                </c:pt>
                <c:pt idx="108">
                  <c:v>-18.54101966249684</c:v>
                </c:pt>
                <c:pt idx="109">
                  <c:v>-19.534089267429398</c:v>
                </c:pt>
                <c:pt idx="110">
                  <c:v>-20.521208599540124</c:v>
                </c:pt>
                <c:pt idx="111">
                  <c:v>-21.502076972718015</c:v>
                </c:pt>
                <c:pt idx="112">
                  <c:v>-22.476395604954725</c:v>
                </c:pt>
                <c:pt idx="113">
                  <c:v>-23.443867709356425</c:v>
                </c:pt>
                <c:pt idx="114">
                  <c:v>-24.404198584548016</c:v>
                </c:pt>
                <c:pt idx="115">
                  <c:v>-25.35709570444196</c:v>
                </c:pt>
                <c:pt idx="116">
                  <c:v>-26.30226880734465</c:v>
                </c:pt>
                <c:pt idx="117">
                  <c:v>-27.239429984372801</c:v>
                </c:pt>
                <c:pt idx="118">
                  <c:v>-28.168293767153454</c:v>
                </c:pt>
                <c:pt idx="119">
                  <c:v>-29.088577214780219</c:v>
                </c:pt>
                <c:pt idx="120">
                  <c:v>-29.999999999999986</c:v>
                </c:pt>
                <c:pt idx="121">
                  <c:v>-30.902284494603258</c:v>
                </c:pt>
                <c:pt idx="122">
                  <c:v>-31.795155853992288</c:v>
                </c:pt>
                <c:pt idx="123">
                  <c:v>-32.678342100901624</c:v>
                </c:pt>
                <c:pt idx="124">
                  <c:v>-33.551574208244801</c:v>
                </c:pt>
                <c:pt idx="125">
                  <c:v>-34.414586181062766</c:v>
                </c:pt>
                <c:pt idx="126">
                  <c:v>-35.26711513754838</c:v>
                </c:pt>
                <c:pt idx="127">
                  <c:v>-36.108901389122906</c:v>
                </c:pt>
                <c:pt idx="128">
                  <c:v>-36.939688519539494</c:v>
                </c:pt>
                <c:pt idx="129">
                  <c:v>-37.759223462990235</c:v>
                </c:pt>
                <c:pt idx="130">
                  <c:v>-38.56725658119236</c:v>
                </c:pt>
                <c:pt idx="131">
                  <c:v>-39.363541739430431</c:v>
                </c:pt>
                <c:pt idx="132">
                  <c:v>-40.147836381531491</c:v>
                </c:pt>
                <c:pt idx="133">
                  <c:v>-40.919901603749899</c:v>
                </c:pt>
                <c:pt idx="134">
                  <c:v>-41.679502227539842</c:v>
                </c:pt>
                <c:pt idx="135">
                  <c:v>-42.426406871192846</c:v>
                </c:pt>
                <c:pt idx="136">
                  <c:v>-43.160388020319068</c:v>
                </c:pt>
                <c:pt idx="137">
                  <c:v>-43.881222097150228</c:v>
                </c:pt>
                <c:pt idx="138">
                  <c:v>-44.588689528643641</c:v>
                </c:pt>
                <c:pt idx="139">
                  <c:v>-45.282574813366324</c:v>
                </c:pt>
                <c:pt idx="140">
                  <c:v>-45.962666587138671</c:v>
                </c:pt>
                <c:pt idx="141">
                  <c:v>-46.628757687418258</c:v>
                </c:pt>
                <c:pt idx="142">
                  <c:v>-47.280645216403315</c:v>
                </c:pt>
                <c:pt idx="143">
                  <c:v>-47.918130602837579</c:v>
                </c:pt>
                <c:pt idx="144">
                  <c:v>-48.541019662496844</c:v>
                </c:pt>
                <c:pt idx="145">
                  <c:v>-49.149122657339518</c:v>
                </c:pt>
                <c:pt idx="146">
                  <c:v>-49.742254353302499</c:v>
                </c:pt>
                <c:pt idx="147">
                  <c:v>-50.320234076725434</c:v>
                </c:pt>
                <c:pt idx="148">
                  <c:v>-50.88288576938556</c:v>
                </c:pt>
                <c:pt idx="149">
                  <c:v>-51.430038042126732</c:v>
                </c:pt>
                <c:pt idx="150">
                  <c:v>-51.96152422706632</c:v>
                </c:pt>
                <c:pt idx="151">
                  <c:v>-52.477182428363747</c:v>
                </c:pt>
                <c:pt idx="152">
                  <c:v>-52.976855571535623</c:v>
                </c:pt>
                <c:pt idx="153">
                  <c:v>-53.460391451302065</c:v>
                </c:pt>
                <c:pt idx="154">
                  <c:v>-53.92764277795002</c:v>
                </c:pt>
                <c:pt idx="155">
                  <c:v>-54.378467222198999</c:v>
                </c:pt>
                <c:pt idx="156">
                  <c:v>-54.812727458556047</c:v>
                </c:pt>
                <c:pt idx="157">
                  <c:v>-55.230291207146422</c:v>
                </c:pt>
                <c:pt idx="158">
                  <c:v>-55.631031274007242</c:v>
                </c:pt>
                <c:pt idx="159">
                  <c:v>-56.014825589832107</c:v>
                </c:pt>
                <c:pt idx="160">
                  <c:v>-56.381557247154497</c:v>
                </c:pt>
                <c:pt idx="161">
                  <c:v>-56.731114535959009</c:v>
                </c:pt>
                <c:pt idx="162">
                  <c:v>-57.063390977709211</c:v>
                </c:pt>
                <c:pt idx="163">
                  <c:v>-57.378285357782133</c:v>
                </c:pt>
                <c:pt idx="164">
                  <c:v>-57.675701756299134</c:v>
                </c:pt>
                <c:pt idx="165">
                  <c:v>-57.955549577344094</c:v>
                </c:pt>
                <c:pt idx="166">
                  <c:v>-58.217743576559791</c:v>
                </c:pt>
                <c:pt idx="167">
                  <c:v>-58.462203887114107</c:v>
                </c:pt>
                <c:pt idx="168">
                  <c:v>-58.688856044028341</c:v>
                </c:pt>
                <c:pt idx="169">
                  <c:v>-58.897631006859839</c:v>
                </c:pt>
                <c:pt idx="170">
                  <c:v>-59.088465180732484</c:v>
                </c:pt>
                <c:pt idx="171">
                  <c:v>-59.261300435708257</c:v>
                </c:pt>
                <c:pt idx="172">
                  <c:v>-59.416084124494219</c:v>
                </c:pt>
                <c:pt idx="173">
                  <c:v>-59.552769098479317</c:v>
                </c:pt>
                <c:pt idx="174">
                  <c:v>-59.6713137220964</c:v>
                </c:pt>
                <c:pt idx="175">
                  <c:v>-59.771681885504734</c:v>
                </c:pt>
                <c:pt idx="176">
                  <c:v>-59.853843015589455</c:v>
                </c:pt>
                <c:pt idx="177">
                  <c:v>-59.917772085274429</c:v>
                </c:pt>
                <c:pt idx="178">
                  <c:v>-59.963449621145749</c:v>
                </c:pt>
                <c:pt idx="179">
                  <c:v>-59.990861709383474</c:v>
                </c:pt>
                <c:pt idx="180">
                  <c:v>-60</c:v>
                </c:pt>
                <c:pt idx="181">
                  <c:v>-59.990861709383474</c:v>
                </c:pt>
                <c:pt idx="182">
                  <c:v>-59.963449621145749</c:v>
                </c:pt>
                <c:pt idx="183">
                  <c:v>-59.917772085274429</c:v>
                </c:pt>
                <c:pt idx="184">
                  <c:v>-59.853843015589455</c:v>
                </c:pt>
                <c:pt idx="185">
                  <c:v>-59.771681885504734</c:v>
                </c:pt>
                <c:pt idx="186">
                  <c:v>-59.6713137220964</c:v>
                </c:pt>
                <c:pt idx="187">
                  <c:v>-59.552769098479324</c:v>
                </c:pt>
                <c:pt idx="188">
                  <c:v>-59.416084124494212</c:v>
                </c:pt>
                <c:pt idx="189">
                  <c:v>-59.261300435708264</c:v>
                </c:pt>
                <c:pt idx="190">
                  <c:v>-59.088465180732484</c:v>
                </c:pt>
                <c:pt idx="191">
                  <c:v>-58.897631006859839</c:v>
                </c:pt>
                <c:pt idx="192">
                  <c:v>-58.688856044028334</c:v>
                </c:pt>
                <c:pt idx="193">
                  <c:v>-58.462203887114114</c:v>
                </c:pt>
                <c:pt idx="194">
                  <c:v>-58.217743576559791</c:v>
                </c:pt>
                <c:pt idx="195">
                  <c:v>-57.955549577344101</c:v>
                </c:pt>
                <c:pt idx="196">
                  <c:v>-57.675701756299134</c:v>
                </c:pt>
                <c:pt idx="197">
                  <c:v>-57.378285357782126</c:v>
                </c:pt>
                <c:pt idx="198">
                  <c:v>-57.063390977709219</c:v>
                </c:pt>
                <c:pt idx="199">
                  <c:v>-56.731114535959001</c:v>
                </c:pt>
                <c:pt idx="200">
                  <c:v>-56.381557247154504</c:v>
                </c:pt>
                <c:pt idx="201">
                  <c:v>-56.014825589832107</c:v>
                </c:pt>
                <c:pt idx="202">
                  <c:v>-55.631031274007242</c:v>
                </c:pt>
                <c:pt idx="203">
                  <c:v>-55.230291207146422</c:v>
                </c:pt>
                <c:pt idx="204">
                  <c:v>-54.812727458556054</c:v>
                </c:pt>
                <c:pt idx="205">
                  <c:v>-54.378467222199006</c:v>
                </c:pt>
                <c:pt idx="206">
                  <c:v>-53.927642777950012</c:v>
                </c:pt>
                <c:pt idx="207">
                  <c:v>-53.460391451302073</c:v>
                </c:pt>
                <c:pt idx="208">
                  <c:v>-52.976855571535616</c:v>
                </c:pt>
                <c:pt idx="209">
                  <c:v>-52.477182428363754</c:v>
                </c:pt>
                <c:pt idx="210">
                  <c:v>-51.961524227066313</c:v>
                </c:pt>
                <c:pt idx="211">
                  <c:v>-51.430038042126739</c:v>
                </c:pt>
                <c:pt idx="212">
                  <c:v>-50.882885769385567</c:v>
                </c:pt>
                <c:pt idx="213">
                  <c:v>-50.320234076725441</c:v>
                </c:pt>
                <c:pt idx="214">
                  <c:v>-49.742254353302513</c:v>
                </c:pt>
                <c:pt idx="215">
                  <c:v>-49.149122657339511</c:v>
                </c:pt>
                <c:pt idx="216">
                  <c:v>-48.541019662496851</c:v>
                </c:pt>
                <c:pt idx="217">
                  <c:v>-47.918130602837572</c:v>
                </c:pt>
                <c:pt idx="218">
                  <c:v>-47.280645216403322</c:v>
                </c:pt>
                <c:pt idx="219">
                  <c:v>-46.628757687418251</c:v>
                </c:pt>
                <c:pt idx="220">
                  <c:v>-45.962666587138678</c:v>
                </c:pt>
                <c:pt idx="221">
                  <c:v>-45.282574813366324</c:v>
                </c:pt>
                <c:pt idx="222">
                  <c:v>-44.588689528643656</c:v>
                </c:pt>
                <c:pt idx="223">
                  <c:v>-43.881222097150236</c:v>
                </c:pt>
                <c:pt idx="224">
                  <c:v>-43.160388020319061</c:v>
                </c:pt>
                <c:pt idx="225">
                  <c:v>-42.42640687119286</c:v>
                </c:pt>
                <c:pt idx="226">
                  <c:v>-41.679502227539835</c:v>
                </c:pt>
                <c:pt idx="227">
                  <c:v>-40.919901603749913</c:v>
                </c:pt>
                <c:pt idx="228">
                  <c:v>-40.147836381531491</c:v>
                </c:pt>
                <c:pt idx="229">
                  <c:v>-39.363541739430438</c:v>
                </c:pt>
                <c:pt idx="230">
                  <c:v>-38.567256581192368</c:v>
                </c:pt>
                <c:pt idx="231">
                  <c:v>-37.759223462990271</c:v>
                </c:pt>
                <c:pt idx="232">
                  <c:v>-36.939688519539487</c:v>
                </c:pt>
                <c:pt idx="233">
                  <c:v>-36.108901389122899</c:v>
                </c:pt>
                <c:pt idx="234">
                  <c:v>-35.267115137548394</c:v>
                </c:pt>
                <c:pt idx="235">
                  <c:v>-34.414586181062781</c:v>
                </c:pt>
                <c:pt idx="236">
                  <c:v>-33.551574208244794</c:v>
                </c:pt>
                <c:pt idx="237">
                  <c:v>-32.678342100901617</c:v>
                </c:pt>
                <c:pt idx="238">
                  <c:v>-31.795155853992302</c:v>
                </c:pt>
                <c:pt idx="239">
                  <c:v>-30.902284494603268</c:v>
                </c:pt>
                <c:pt idx="240">
                  <c:v>-30.000000000000028</c:v>
                </c:pt>
                <c:pt idx="241">
                  <c:v>-29.088577214780209</c:v>
                </c:pt>
                <c:pt idx="242">
                  <c:v>-28.168293767153443</c:v>
                </c:pt>
                <c:pt idx="243">
                  <c:v>-27.239429984372816</c:v>
                </c:pt>
                <c:pt idx="244">
                  <c:v>-26.302268807344664</c:v>
                </c:pt>
                <c:pt idx="245">
                  <c:v>-25.357095704441949</c:v>
                </c:pt>
                <c:pt idx="246">
                  <c:v>-24.404198584548006</c:v>
                </c:pt>
                <c:pt idx="247">
                  <c:v>-23.443867709356429</c:v>
                </c:pt>
                <c:pt idx="248">
                  <c:v>-22.476395604954739</c:v>
                </c:pt>
                <c:pt idx="249">
                  <c:v>-21.502076972718044</c:v>
                </c:pt>
                <c:pt idx="250">
                  <c:v>-20.521208599540113</c:v>
                </c:pt>
                <c:pt idx="251">
                  <c:v>-19.534089267429398</c:v>
                </c:pt>
                <c:pt idx="252">
                  <c:v>-18.541019662496854</c:v>
                </c:pt>
                <c:pt idx="253">
                  <c:v>-17.542302283364226</c:v>
                </c:pt>
                <c:pt idx="254">
                  <c:v>-16.538241349019934</c:v>
                </c:pt>
                <c:pt idx="255">
                  <c:v>-15.529142706151237</c:v>
                </c:pt>
                <c:pt idx="256">
                  <c:v>-14.515313735980067</c:v>
                </c:pt>
                <c:pt idx="257">
                  <c:v>-13.497063260631915</c:v>
                </c:pt>
                <c:pt idx="258">
                  <c:v>-12.474701449065588</c:v>
                </c:pt>
                <c:pt idx="259">
                  <c:v>-11.448539722592677</c:v>
                </c:pt>
                <c:pt idx="260">
                  <c:v>-10.418890660015819</c:v>
                </c:pt>
                <c:pt idx="261">
                  <c:v>-9.3860679024138616</c:v>
                </c:pt>
                <c:pt idx="262">
                  <c:v>-8.3503860576039504</c:v>
                </c:pt>
                <c:pt idx="263">
                  <c:v>-7.3121606043088301</c:v>
                </c:pt>
                <c:pt idx="264">
                  <c:v>-6.2717077960592018</c:v>
                </c:pt>
                <c:pt idx="265">
                  <c:v>-5.2293445648594954</c:v>
                </c:pt>
                <c:pt idx="266">
                  <c:v>-4.1853884246475346</c:v>
                </c:pt>
                <c:pt idx="267">
                  <c:v>-3.1401573745766584</c:v>
                </c:pt>
                <c:pt idx="268">
                  <c:v>-2.0939698021500455</c:v>
                </c:pt>
                <c:pt idx="269">
                  <c:v>-1.0471443862370098</c:v>
                </c:pt>
                <c:pt idx="270">
                  <c:v>-1.102633609417758E-14</c:v>
                </c:pt>
                <c:pt idx="271">
                  <c:v>1.0471443862369878</c:v>
                </c:pt>
                <c:pt idx="272">
                  <c:v>2.093969802150077</c:v>
                </c:pt>
                <c:pt idx="273">
                  <c:v>3.1401573745766367</c:v>
                </c:pt>
                <c:pt idx="274">
                  <c:v>4.1853884246475133</c:v>
                </c:pt>
                <c:pt idx="275">
                  <c:v>5.2293445648594732</c:v>
                </c:pt>
                <c:pt idx="276">
                  <c:v>6.2717077960591787</c:v>
                </c:pt>
                <c:pt idx="277">
                  <c:v>7.3121606043088612</c:v>
                </c:pt>
                <c:pt idx="278">
                  <c:v>8.3503860576039273</c:v>
                </c:pt>
                <c:pt idx="279">
                  <c:v>9.3860679024138403</c:v>
                </c:pt>
                <c:pt idx="280">
                  <c:v>10.418890660015798</c:v>
                </c:pt>
                <c:pt idx="281">
                  <c:v>11.448539722592706</c:v>
                </c:pt>
                <c:pt idx="282">
                  <c:v>12.474701449065565</c:v>
                </c:pt>
                <c:pt idx="283">
                  <c:v>13.497063260631895</c:v>
                </c:pt>
                <c:pt idx="284">
                  <c:v>14.515313735980047</c:v>
                </c:pt>
                <c:pt idx="285">
                  <c:v>15.529142706151218</c:v>
                </c:pt>
                <c:pt idx="286">
                  <c:v>16.538241349019962</c:v>
                </c:pt>
                <c:pt idx="287">
                  <c:v>17.542302283364204</c:v>
                </c:pt>
                <c:pt idx="288">
                  <c:v>18.541019662496833</c:v>
                </c:pt>
                <c:pt idx="289">
                  <c:v>19.53408926742938</c:v>
                </c:pt>
                <c:pt idx="290">
                  <c:v>20.521208599540138</c:v>
                </c:pt>
                <c:pt idx="291">
                  <c:v>21.502076972718022</c:v>
                </c:pt>
                <c:pt idx="292">
                  <c:v>22.476395604954718</c:v>
                </c:pt>
                <c:pt idx="293">
                  <c:v>23.443867709356411</c:v>
                </c:pt>
                <c:pt idx="294">
                  <c:v>24.404198584547984</c:v>
                </c:pt>
                <c:pt idx="295">
                  <c:v>25.357095704441978</c:v>
                </c:pt>
                <c:pt idx="296">
                  <c:v>26.302268807344646</c:v>
                </c:pt>
                <c:pt idx="297">
                  <c:v>27.239429984372798</c:v>
                </c:pt>
                <c:pt idx="298">
                  <c:v>28.168293767153425</c:v>
                </c:pt>
                <c:pt idx="299">
                  <c:v>29.088577214780237</c:v>
                </c:pt>
                <c:pt idx="300">
                  <c:v>30.000000000000007</c:v>
                </c:pt>
                <c:pt idx="301">
                  <c:v>30.902284494603251</c:v>
                </c:pt>
                <c:pt idx="302">
                  <c:v>31.795155853992281</c:v>
                </c:pt>
                <c:pt idx="303">
                  <c:v>32.678342100901595</c:v>
                </c:pt>
                <c:pt idx="304">
                  <c:v>33.551574208244823</c:v>
                </c:pt>
                <c:pt idx="305">
                  <c:v>34.414586181062759</c:v>
                </c:pt>
                <c:pt idx="306">
                  <c:v>35.267115137548373</c:v>
                </c:pt>
                <c:pt idx="307">
                  <c:v>36.108901389122877</c:v>
                </c:pt>
                <c:pt idx="308">
                  <c:v>36.939688519539509</c:v>
                </c:pt>
                <c:pt idx="309">
                  <c:v>37.759223462990249</c:v>
                </c:pt>
                <c:pt idx="310">
                  <c:v>38.567256581192353</c:v>
                </c:pt>
                <c:pt idx="311">
                  <c:v>39.363541739430424</c:v>
                </c:pt>
                <c:pt idx="312">
                  <c:v>40.147836381531469</c:v>
                </c:pt>
                <c:pt idx="313">
                  <c:v>40.919901603749913</c:v>
                </c:pt>
                <c:pt idx="314">
                  <c:v>41.679502227539835</c:v>
                </c:pt>
                <c:pt idx="315">
                  <c:v>42.426406871192839</c:v>
                </c:pt>
                <c:pt idx="316">
                  <c:v>43.160388020319054</c:v>
                </c:pt>
                <c:pt idx="317">
                  <c:v>43.881222097150243</c:v>
                </c:pt>
                <c:pt idx="318">
                  <c:v>44.588689528643656</c:v>
                </c:pt>
                <c:pt idx="319">
                  <c:v>45.282574813366317</c:v>
                </c:pt>
                <c:pt idx="320">
                  <c:v>45.962666587138671</c:v>
                </c:pt>
                <c:pt idx="321">
                  <c:v>46.628757687418236</c:v>
                </c:pt>
                <c:pt idx="322">
                  <c:v>47.280645216403322</c:v>
                </c:pt>
                <c:pt idx="323">
                  <c:v>47.918130602837572</c:v>
                </c:pt>
                <c:pt idx="324">
                  <c:v>48.541019662496844</c:v>
                </c:pt>
                <c:pt idx="325">
                  <c:v>49.149122657339497</c:v>
                </c:pt>
                <c:pt idx="326">
                  <c:v>49.742254353302513</c:v>
                </c:pt>
                <c:pt idx="327">
                  <c:v>50.320234076725441</c:v>
                </c:pt>
                <c:pt idx="328">
                  <c:v>50.88288576938556</c:v>
                </c:pt>
                <c:pt idx="329">
                  <c:v>51.430038042126725</c:v>
                </c:pt>
                <c:pt idx="330">
                  <c:v>51.961524227066306</c:v>
                </c:pt>
                <c:pt idx="331">
                  <c:v>52.477182428363754</c:v>
                </c:pt>
                <c:pt idx="332">
                  <c:v>52.976855571535616</c:v>
                </c:pt>
                <c:pt idx="333">
                  <c:v>53.460391451302065</c:v>
                </c:pt>
                <c:pt idx="334">
                  <c:v>53.927642777950012</c:v>
                </c:pt>
                <c:pt idx="335">
                  <c:v>54.378467222199006</c:v>
                </c:pt>
                <c:pt idx="336">
                  <c:v>54.812727458556061</c:v>
                </c:pt>
                <c:pt idx="337">
                  <c:v>55.230291207146415</c:v>
                </c:pt>
                <c:pt idx="338">
                  <c:v>55.631031274007242</c:v>
                </c:pt>
                <c:pt idx="339">
                  <c:v>56.014825589832093</c:v>
                </c:pt>
                <c:pt idx="340">
                  <c:v>56.381557247154504</c:v>
                </c:pt>
                <c:pt idx="341">
                  <c:v>56.731114535959009</c:v>
                </c:pt>
                <c:pt idx="342">
                  <c:v>57.063390977709211</c:v>
                </c:pt>
                <c:pt idx="343">
                  <c:v>57.378285357782119</c:v>
                </c:pt>
                <c:pt idx="344">
                  <c:v>57.675701756299134</c:v>
                </c:pt>
                <c:pt idx="345">
                  <c:v>57.955549577344101</c:v>
                </c:pt>
                <c:pt idx="346">
                  <c:v>58.217743576559791</c:v>
                </c:pt>
                <c:pt idx="347">
                  <c:v>58.462203887114107</c:v>
                </c:pt>
                <c:pt idx="348">
                  <c:v>58.688856044028334</c:v>
                </c:pt>
                <c:pt idx="349">
                  <c:v>58.897631006859839</c:v>
                </c:pt>
                <c:pt idx="350">
                  <c:v>59.088465180732484</c:v>
                </c:pt>
                <c:pt idx="351">
                  <c:v>59.261300435708257</c:v>
                </c:pt>
                <c:pt idx="352">
                  <c:v>59.416084124494212</c:v>
                </c:pt>
                <c:pt idx="353">
                  <c:v>59.552769098479324</c:v>
                </c:pt>
                <c:pt idx="354">
                  <c:v>59.6713137220964</c:v>
                </c:pt>
                <c:pt idx="355">
                  <c:v>59.771681885504734</c:v>
                </c:pt>
                <c:pt idx="356">
                  <c:v>59.853843015589455</c:v>
                </c:pt>
                <c:pt idx="357">
                  <c:v>59.917772085274429</c:v>
                </c:pt>
                <c:pt idx="358">
                  <c:v>59.963449621145749</c:v>
                </c:pt>
                <c:pt idx="359">
                  <c:v>59.990861709383474</c:v>
                </c:pt>
                <c:pt idx="360">
                  <c:v>60</c:v>
                </c:pt>
                <c:pt idx="361">
                  <c:v>59.990861709383474</c:v>
                </c:pt>
                <c:pt idx="362">
                  <c:v>59.963449621145749</c:v>
                </c:pt>
              </c:numCache>
            </c:numRef>
          </c:xVal>
          <c:yVal>
            <c:numRef>
              <c:f>Лист1!$D$41:$D$403</c:f>
              <c:numCache>
                <c:formatCode>0.00</c:formatCode>
                <c:ptCount val="363"/>
                <c:pt idx="0">
                  <c:v>0</c:v>
                </c:pt>
                <c:pt idx="1">
                  <c:v>1.0471443862370107</c:v>
                </c:pt>
                <c:pt idx="2">
                  <c:v>2.0939698021500583</c:v>
                </c:pt>
                <c:pt idx="3">
                  <c:v>3.14015737457663</c:v>
                </c:pt>
                <c:pt idx="4">
                  <c:v>4.1853884246475186</c:v>
                </c:pt>
                <c:pt idx="5">
                  <c:v>5.2293445648594901</c:v>
                </c:pt>
                <c:pt idx="6">
                  <c:v>6.271707796059208</c:v>
                </c:pt>
                <c:pt idx="7">
                  <c:v>7.3121606043088487</c:v>
                </c:pt>
                <c:pt idx="8">
                  <c:v>8.3503860576039255</c:v>
                </c:pt>
                <c:pt idx="9">
                  <c:v>9.3860679024138527</c:v>
                </c:pt>
                <c:pt idx="10">
                  <c:v>10.418890660015819</c:v>
                </c:pt>
                <c:pt idx="11">
                  <c:v>11.448539722592688</c:v>
                </c:pt>
                <c:pt idx="12">
                  <c:v>12.474701449065561</c:v>
                </c:pt>
                <c:pt idx="13">
                  <c:v>13.497063260631901</c:v>
                </c:pt>
                <c:pt idx="14">
                  <c:v>14.515313735980063</c:v>
                </c:pt>
                <c:pt idx="15">
                  <c:v>15.529142706151244</c:v>
                </c:pt>
                <c:pt idx="16">
                  <c:v>16.538241349019948</c:v>
                </c:pt>
                <c:pt idx="17">
                  <c:v>17.542302283364208</c:v>
                </c:pt>
                <c:pt idx="18">
                  <c:v>18.541019662496844</c:v>
                </c:pt>
                <c:pt idx="19">
                  <c:v>19.534089267429401</c:v>
                </c:pt>
                <c:pt idx="20">
                  <c:v>20.521208599540124</c:v>
                </c:pt>
                <c:pt idx="21">
                  <c:v>21.502076972718015</c:v>
                </c:pt>
                <c:pt idx="22">
                  <c:v>22.476395604954721</c:v>
                </c:pt>
                <c:pt idx="23">
                  <c:v>23.443867709356425</c:v>
                </c:pt>
                <c:pt idx="24">
                  <c:v>24.404198584548013</c:v>
                </c:pt>
                <c:pt idx="25">
                  <c:v>25.357095704441967</c:v>
                </c:pt>
                <c:pt idx="26">
                  <c:v>26.302268807344646</c:v>
                </c:pt>
                <c:pt idx="27">
                  <c:v>27.239429984372805</c:v>
                </c:pt>
                <c:pt idx="28">
                  <c:v>28.168293767153447</c:v>
                </c:pt>
                <c:pt idx="29">
                  <c:v>29.088577214780223</c:v>
                </c:pt>
                <c:pt idx="30">
                  <c:v>29.999999999999996</c:v>
                </c:pt>
                <c:pt idx="31">
                  <c:v>30.902284494603251</c:v>
                </c:pt>
                <c:pt idx="32">
                  <c:v>31.795155853992295</c:v>
                </c:pt>
                <c:pt idx="33">
                  <c:v>32.678342100901624</c:v>
                </c:pt>
                <c:pt idx="34">
                  <c:v>33.551574208244816</c:v>
                </c:pt>
                <c:pt idx="35">
                  <c:v>34.414586181062759</c:v>
                </c:pt>
                <c:pt idx="36">
                  <c:v>35.267115137548387</c:v>
                </c:pt>
                <c:pt idx="37">
                  <c:v>36.108901389122899</c:v>
                </c:pt>
                <c:pt idx="38">
                  <c:v>36.939688519539494</c:v>
                </c:pt>
                <c:pt idx="39">
                  <c:v>37.759223462990242</c:v>
                </c:pt>
                <c:pt idx="40">
                  <c:v>38.567256581192353</c:v>
                </c:pt>
                <c:pt idx="41">
                  <c:v>39.363541739430438</c:v>
                </c:pt>
                <c:pt idx="42">
                  <c:v>40.147836381531491</c:v>
                </c:pt>
                <c:pt idx="43">
                  <c:v>40.919901603749906</c:v>
                </c:pt>
                <c:pt idx="44">
                  <c:v>41.679502227539835</c:v>
                </c:pt>
                <c:pt idx="45">
                  <c:v>42.426406871192846</c:v>
                </c:pt>
                <c:pt idx="46">
                  <c:v>43.160388020319061</c:v>
                </c:pt>
                <c:pt idx="47">
                  <c:v>43.881222097150228</c:v>
                </c:pt>
                <c:pt idx="48">
                  <c:v>44.588689528643656</c:v>
                </c:pt>
                <c:pt idx="49">
                  <c:v>45.282574813366324</c:v>
                </c:pt>
                <c:pt idx="50">
                  <c:v>45.962666587138678</c:v>
                </c:pt>
                <c:pt idx="51">
                  <c:v>46.628757687418258</c:v>
                </c:pt>
                <c:pt idx="52">
                  <c:v>47.280645216403322</c:v>
                </c:pt>
                <c:pt idx="53">
                  <c:v>47.918130602837572</c:v>
                </c:pt>
                <c:pt idx="54">
                  <c:v>48.541019662496851</c:v>
                </c:pt>
                <c:pt idx="55">
                  <c:v>49.149122657339511</c:v>
                </c:pt>
                <c:pt idx="56">
                  <c:v>49.742254353302506</c:v>
                </c:pt>
                <c:pt idx="57">
                  <c:v>50.320234076725441</c:v>
                </c:pt>
                <c:pt idx="58">
                  <c:v>50.88288576938556</c:v>
                </c:pt>
                <c:pt idx="59">
                  <c:v>51.430038042126739</c:v>
                </c:pt>
                <c:pt idx="60">
                  <c:v>51.961524227066313</c:v>
                </c:pt>
                <c:pt idx="61">
                  <c:v>52.477182428363747</c:v>
                </c:pt>
                <c:pt idx="62">
                  <c:v>52.976855571535616</c:v>
                </c:pt>
                <c:pt idx="63">
                  <c:v>53.460391451302065</c:v>
                </c:pt>
                <c:pt idx="64">
                  <c:v>53.92764277795002</c:v>
                </c:pt>
                <c:pt idx="65">
                  <c:v>54.378467222198999</c:v>
                </c:pt>
                <c:pt idx="66">
                  <c:v>54.812727458556054</c:v>
                </c:pt>
                <c:pt idx="67">
                  <c:v>55.230291207146422</c:v>
                </c:pt>
                <c:pt idx="68">
                  <c:v>55.631031274007242</c:v>
                </c:pt>
                <c:pt idx="69">
                  <c:v>56.014825589832107</c:v>
                </c:pt>
                <c:pt idx="70">
                  <c:v>56.381557247154497</c:v>
                </c:pt>
                <c:pt idx="71">
                  <c:v>56.731114535959001</c:v>
                </c:pt>
                <c:pt idx="72">
                  <c:v>57.063390977709211</c:v>
                </c:pt>
                <c:pt idx="73">
                  <c:v>57.378285357782126</c:v>
                </c:pt>
                <c:pt idx="74">
                  <c:v>57.675701756299134</c:v>
                </c:pt>
                <c:pt idx="75">
                  <c:v>57.955549577344101</c:v>
                </c:pt>
                <c:pt idx="76">
                  <c:v>58.217743576559791</c:v>
                </c:pt>
                <c:pt idx="77">
                  <c:v>58.462203887114114</c:v>
                </c:pt>
                <c:pt idx="78">
                  <c:v>58.688856044028334</c:v>
                </c:pt>
                <c:pt idx="79">
                  <c:v>58.897631006859839</c:v>
                </c:pt>
                <c:pt idx="80">
                  <c:v>59.088465180732484</c:v>
                </c:pt>
                <c:pt idx="81">
                  <c:v>59.261300435708264</c:v>
                </c:pt>
                <c:pt idx="82">
                  <c:v>59.416084124494219</c:v>
                </c:pt>
                <c:pt idx="83">
                  <c:v>59.552769098479317</c:v>
                </c:pt>
                <c:pt idx="84">
                  <c:v>59.6713137220964</c:v>
                </c:pt>
                <c:pt idx="85">
                  <c:v>59.771681885504734</c:v>
                </c:pt>
                <c:pt idx="86">
                  <c:v>59.853843015589455</c:v>
                </c:pt>
                <c:pt idx="87">
                  <c:v>59.917772085274429</c:v>
                </c:pt>
                <c:pt idx="88">
                  <c:v>59.963449621145749</c:v>
                </c:pt>
                <c:pt idx="89">
                  <c:v>59.990861709383474</c:v>
                </c:pt>
                <c:pt idx="90">
                  <c:v>60</c:v>
                </c:pt>
                <c:pt idx="91">
                  <c:v>59.990861709383474</c:v>
                </c:pt>
                <c:pt idx="92">
                  <c:v>59.963449621145749</c:v>
                </c:pt>
                <c:pt idx="93">
                  <c:v>59.917772085274429</c:v>
                </c:pt>
                <c:pt idx="94">
                  <c:v>59.853843015589455</c:v>
                </c:pt>
                <c:pt idx="95">
                  <c:v>59.771681885504734</c:v>
                </c:pt>
                <c:pt idx="96">
                  <c:v>59.6713137220964</c:v>
                </c:pt>
                <c:pt idx="97">
                  <c:v>59.552769098479324</c:v>
                </c:pt>
                <c:pt idx="98">
                  <c:v>59.416084124494219</c:v>
                </c:pt>
                <c:pt idx="99">
                  <c:v>59.261300435708264</c:v>
                </c:pt>
                <c:pt idx="100">
                  <c:v>59.088465180732484</c:v>
                </c:pt>
                <c:pt idx="101">
                  <c:v>58.897631006859839</c:v>
                </c:pt>
                <c:pt idx="102">
                  <c:v>58.688856044028341</c:v>
                </c:pt>
                <c:pt idx="103">
                  <c:v>58.462203887114114</c:v>
                </c:pt>
                <c:pt idx="104">
                  <c:v>58.217743576559791</c:v>
                </c:pt>
                <c:pt idx="105">
                  <c:v>57.955549577344101</c:v>
                </c:pt>
                <c:pt idx="106">
                  <c:v>57.675701756299134</c:v>
                </c:pt>
                <c:pt idx="107">
                  <c:v>57.378285357782133</c:v>
                </c:pt>
                <c:pt idx="108">
                  <c:v>57.063390977709219</c:v>
                </c:pt>
                <c:pt idx="109">
                  <c:v>56.731114535959009</c:v>
                </c:pt>
                <c:pt idx="110">
                  <c:v>56.381557247154504</c:v>
                </c:pt>
                <c:pt idx="111">
                  <c:v>56.014825589832107</c:v>
                </c:pt>
                <c:pt idx="112">
                  <c:v>55.631031274007242</c:v>
                </c:pt>
                <c:pt idx="113">
                  <c:v>55.230291207146415</c:v>
                </c:pt>
                <c:pt idx="114">
                  <c:v>54.812727458556054</c:v>
                </c:pt>
                <c:pt idx="115">
                  <c:v>54.378467222199006</c:v>
                </c:pt>
                <c:pt idx="116">
                  <c:v>53.927642777950012</c:v>
                </c:pt>
                <c:pt idx="117">
                  <c:v>53.460391451302073</c:v>
                </c:pt>
                <c:pt idx="118">
                  <c:v>52.976855571535616</c:v>
                </c:pt>
                <c:pt idx="119">
                  <c:v>52.477182428363754</c:v>
                </c:pt>
                <c:pt idx="120">
                  <c:v>51.96152422706632</c:v>
                </c:pt>
                <c:pt idx="121">
                  <c:v>51.430038042126739</c:v>
                </c:pt>
                <c:pt idx="122">
                  <c:v>50.882885769385567</c:v>
                </c:pt>
                <c:pt idx="123">
                  <c:v>50.320234076725434</c:v>
                </c:pt>
                <c:pt idx="124">
                  <c:v>49.742254353302506</c:v>
                </c:pt>
                <c:pt idx="125">
                  <c:v>49.149122657339504</c:v>
                </c:pt>
                <c:pt idx="126">
                  <c:v>48.541019662496851</c:v>
                </c:pt>
                <c:pt idx="127">
                  <c:v>47.918130602837564</c:v>
                </c:pt>
                <c:pt idx="128">
                  <c:v>47.280645216403322</c:v>
                </c:pt>
                <c:pt idx="129">
                  <c:v>46.628757687418258</c:v>
                </c:pt>
                <c:pt idx="130">
                  <c:v>45.962666587138678</c:v>
                </c:pt>
                <c:pt idx="131">
                  <c:v>45.282574813366324</c:v>
                </c:pt>
                <c:pt idx="132">
                  <c:v>44.588689528643656</c:v>
                </c:pt>
                <c:pt idx="133">
                  <c:v>43.881222097150236</c:v>
                </c:pt>
                <c:pt idx="134">
                  <c:v>43.160388020319061</c:v>
                </c:pt>
                <c:pt idx="135">
                  <c:v>42.426406871192853</c:v>
                </c:pt>
                <c:pt idx="136">
                  <c:v>41.679502227539828</c:v>
                </c:pt>
                <c:pt idx="137">
                  <c:v>40.919901603749913</c:v>
                </c:pt>
                <c:pt idx="138">
                  <c:v>40.147836381531498</c:v>
                </c:pt>
                <c:pt idx="139">
                  <c:v>39.363541739430438</c:v>
                </c:pt>
                <c:pt idx="140">
                  <c:v>38.567256581192368</c:v>
                </c:pt>
                <c:pt idx="141">
                  <c:v>37.759223462990242</c:v>
                </c:pt>
                <c:pt idx="142">
                  <c:v>36.939688519539501</c:v>
                </c:pt>
                <c:pt idx="143">
                  <c:v>36.108901389122892</c:v>
                </c:pt>
                <c:pt idx="144">
                  <c:v>35.267115137548394</c:v>
                </c:pt>
                <c:pt idx="145">
                  <c:v>34.414586181062759</c:v>
                </c:pt>
                <c:pt idx="146">
                  <c:v>33.551574208244816</c:v>
                </c:pt>
                <c:pt idx="147">
                  <c:v>32.678342100901638</c:v>
                </c:pt>
                <c:pt idx="148">
                  <c:v>31.795155853992295</c:v>
                </c:pt>
                <c:pt idx="149">
                  <c:v>30.902284494603261</c:v>
                </c:pt>
                <c:pt idx="150">
                  <c:v>29.999999999999996</c:v>
                </c:pt>
                <c:pt idx="151">
                  <c:v>29.08857721478023</c:v>
                </c:pt>
                <c:pt idx="152">
                  <c:v>28.168293767153443</c:v>
                </c:pt>
                <c:pt idx="153">
                  <c:v>27.239429984372812</c:v>
                </c:pt>
                <c:pt idx="154">
                  <c:v>26.302268807344639</c:v>
                </c:pt>
                <c:pt idx="155">
                  <c:v>25.357095704441971</c:v>
                </c:pt>
                <c:pt idx="156">
                  <c:v>24.404198584548027</c:v>
                </c:pt>
                <c:pt idx="157">
                  <c:v>23.443867709356425</c:v>
                </c:pt>
                <c:pt idx="158">
                  <c:v>22.476395604954735</c:v>
                </c:pt>
                <c:pt idx="159">
                  <c:v>21.502076972718012</c:v>
                </c:pt>
                <c:pt idx="160">
                  <c:v>20.521208599540131</c:v>
                </c:pt>
                <c:pt idx="161">
                  <c:v>19.534089267429394</c:v>
                </c:pt>
                <c:pt idx="162">
                  <c:v>18.541019662496851</c:v>
                </c:pt>
                <c:pt idx="163">
                  <c:v>17.542302283364197</c:v>
                </c:pt>
                <c:pt idx="164">
                  <c:v>16.538241349019952</c:v>
                </c:pt>
                <c:pt idx="165">
                  <c:v>15.52914270615126</c:v>
                </c:pt>
                <c:pt idx="166">
                  <c:v>14.515313735980063</c:v>
                </c:pt>
                <c:pt idx="167">
                  <c:v>13.497063260631911</c:v>
                </c:pt>
                <c:pt idx="168">
                  <c:v>12.474701449065559</c:v>
                </c:pt>
                <c:pt idx="169">
                  <c:v>11.448539722592699</c:v>
                </c:pt>
                <c:pt idx="170">
                  <c:v>10.418890660015817</c:v>
                </c:pt>
                <c:pt idx="171">
                  <c:v>9.386067902413858</c:v>
                </c:pt>
                <c:pt idx="172">
                  <c:v>8.3503860576039202</c:v>
                </c:pt>
                <c:pt idx="173">
                  <c:v>7.3121606043088523</c:v>
                </c:pt>
                <c:pt idx="174">
                  <c:v>6.271707796059224</c:v>
                </c:pt>
                <c:pt idx="175">
                  <c:v>5.2293445648594918</c:v>
                </c:pt>
                <c:pt idx="176">
                  <c:v>4.185388424647531</c:v>
                </c:pt>
                <c:pt idx="177">
                  <c:v>3.1401573745766282</c:v>
                </c:pt>
                <c:pt idx="178">
                  <c:v>2.0939698021500686</c:v>
                </c:pt>
                <c:pt idx="179">
                  <c:v>1.0471443862370062</c:v>
                </c:pt>
                <c:pt idx="180">
                  <c:v>7.3508907294517201E-15</c:v>
                </c:pt>
                <c:pt idx="181">
                  <c:v>-1.0471443862370182</c:v>
                </c:pt>
                <c:pt idx="182">
                  <c:v>-2.0939698021500539</c:v>
                </c:pt>
                <c:pt idx="183">
                  <c:v>-3.1401573745766136</c:v>
                </c:pt>
                <c:pt idx="184">
                  <c:v>-4.1853884246475168</c:v>
                </c:pt>
                <c:pt idx="185">
                  <c:v>-5.2293445648594767</c:v>
                </c:pt>
                <c:pt idx="186">
                  <c:v>-6.2717077960592098</c:v>
                </c:pt>
                <c:pt idx="187">
                  <c:v>-7.312160604308839</c:v>
                </c:pt>
                <c:pt idx="188">
                  <c:v>-8.3503860576039308</c:v>
                </c:pt>
                <c:pt idx="189">
                  <c:v>-9.3860679024138438</c:v>
                </c:pt>
                <c:pt idx="190">
                  <c:v>-10.418890660015828</c:v>
                </c:pt>
                <c:pt idx="191">
                  <c:v>-11.448539722592683</c:v>
                </c:pt>
                <c:pt idx="192">
                  <c:v>-12.47470144906557</c:v>
                </c:pt>
                <c:pt idx="193">
                  <c:v>-13.497063260631899</c:v>
                </c:pt>
                <c:pt idx="194">
                  <c:v>-14.515313735980051</c:v>
                </c:pt>
                <c:pt idx="195">
                  <c:v>-15.529142706151248</c:v>
                </c:pt>
                <c:pt idx="196">
                  <c:v>-16.538241349019941</c:v>
                </c:pt>
                <c:pt idx="197">
                  <c:v>-17.542302283364208</c:v>
                </c:pt>
                <c:pt idx="198">
                  <c:v>-18.541019662496836</c:v>
                </c:pt>
                <c:pt idx="199">
                  <c:v>-19.534089267429405</c:v>
                </c:pt>
                <c:pt idx="200">
                  <c:v>-20.52120859954012</c:v>
                </c:pt>
                <c:pt idx="201">
                  <c:v>-21.502076972718026</c:v>
                </c:pt>
                <c:pt idx="202">
                  <c:v>-22.476395604954721</c:v>
                </c:pt>
                <c:pt idx="203">
                  <c:v>-23.443867709356415</c:v>
                </c:pt>
                <c:pt idx="204">
                  <c:v>-24.404198584548013</c:v>
                </c:pt>
                <c:pt idx="205">
                  <c:v>-25.357095704441956</c:v>
                </c:pt>
                <c:pt idx="206">
                  <c:v>-26.302268807344646</c:v>
                </c:pt>
                <c:pt idx="207">
                  <c:v>-27.239429984372801</c:v>
                </c:pt>
                <c:pt idx="208">
                  <c:v>-28.16829376715345</c:v>
                </c:pt>
                <c:pt idx="209">
                  <c:v>-29.088577214780216</c:v>
                </c:pt>
                <c:pt idx="210">
                  <c:v>-30.000000000000007</c:v>
                </c:pt>
                <c:pt idx="211">
                  <c:v>-30.902284494603251</c:v>
                </c:pt>
                <c:pt idx="212">
                  <c:v>-31.795155853992288</c:v>
                </c:pt>
                <c:pt idx="213">
                  <c:v>-32.678342100901624</c:v>
                </c:pt>
                <c:pt idx="214">
                  <c:v>-33.551574208244801</c:v>
                </c:pt>
                <c:pt idx="215">
                  <c:v>-34.414586181062766</c:v>
                </c:pt>
                <c:pt idx="216">
                  <c:v>-35.26711513754838</c:v>
                </c:pt>
                <c:pt idx="217">
                  <c:v>-36.108901389122906</c:v>
                </c:pt>
                <c:pt idx="218">
                  <c:v>-36.939688519539487</c:v>
                </c:pt>
                <c:pt idx="219">
                  <c:v>-37.759223462990256</c:v>
                </c:pt>
                <c:pt idx="220">
                  <c:v>-38.567256581192353</c:v>
                </c:pt>
                <c:pt idx="221">
                  <c:v>-39.363541739430424</c:v>
                </c:pt>
                <c:pt idx="222">
                  <c:v>-40.147836381531491</c:v>
                </c:pt>
                <c:pt idx="223">
                  <c:v>-40.919901603749899</c:v>
                </c:pt>
                <c:pt idx="224">
                  <c:v>-41.679502227539842</c:v>
                </c:pt>
                <c:pt idx="225">
                  <c:v>-42.426406871192846</c:v>
                </c:pt>
                <c:pt idx="226">
                  <c:v>-43.160388020319068</c:v>
                </c:pt>
                <c:pt idx="227">
                  <c:v>-43.881222097150228</c:v>
                </c:pt>
                <c:pt idx="228">
                  <c:v>-44.588689528643663</c:v>
                </c:pt>
                <c:pt idx="229">
                  <c:v>-45.282574813366324</c:v>
                </c:pt>
                <c:pt idx="230">
                  <c:v>-45.962666587138671</c:v>
                </c:pt>
                <c:pt idx="231">
                  <c:v>-46.628757687418236</c:v>
                </c:pt>
                <c:pt idx="232">
                  <c:v>-47.280645216403329</c:v>
                </c:pt>
                <c:pt idx="233">
                  <c:v>-47.918130602837572</c:v>
                </c:pt>
                <c:pt idx="234">
                  <c:v>-48.541019662496844</c:v>
                </c:pt>
                <c:pt idx="235">
                  <c:v>-49.149122657339497</c:v>
                </c:pt>
                <c:pt idx="236">
                  <c:v>-49.742254353302513</c:v>
                </c:pt>
                <c:pt idx="237">
                  <c:v>-50.320234076725441</c:v>
                </c:pt>
                <c:pt idx="238">
                  <c:v>-50.88288576938556</c:v>
                </c:pt>
                <c:pt idx="239">
                  <c:v>-51.430038042126725</c:v>
                </c:pt>
                <c:pt idx="240">
                  <c:v>-51.961524227066306</c:v>
                </c:pt>
                <c:pt idx="241">
                  <c:v>-52.477182428363761</c:v>
                </c:pt>
                <c:pt idx="242">
                  <c:v>-52.976855571535623</c:v>
                </c:pt>
                <c:pt idx="243">
                  <c:v>-53.460391451302065</c:v>
                </c:pt>
                <c:pt idx="244">
                  <c:v>-53.927642777950012</c:v>
                </c:pt>
                <c:pt idx="245">
                  <c:v>-54.378467222199006</c:v>
                </c:pt>
                <c:pt idx="246">
                  <c:v>-54.812727458556061</c:v>
                </c:pt>
                <c:pt idx="247">
                  <c:v>-55.230291207146415</c:v>
                </c:pt>
                <c:pt idx="248">
                  <c:v>-55.631031274007242</c:v>
                </c:pt>
                <c:pt idx="249">
                  <c:v>-56.0148255898321</c:v>
                </c:pt>
                <c:pt idx="250">
                  <c:v>-56.381557247154504</c:v>
                </c:pt>
                <c:pt idx="251">
                  <c:v>-56.731114535959009</c:v>
                </c:pt>
                <c:pt idx="252">
                  <c:v>-57.063390977709211</c:v>
                </c:pt>
                <c:pt idx="253">
                  <c:v>-57.378285357782119</c:v>
                </c:pt>
                <c:pt idx="254">
                  <c:v>-57.675701756299141</c:v>
                </c:pt>
                <c:pt idx="255">
                  <c:v>-57.955549577344101</c:v>
                </c:pt>
                <c:pt idx="256">
                  <c:v>-58.217743576559791</c:v>
                </c:pt>
                <c:pt idx="257">
                  <c:v>-58.462203887114107</c:v>
                </c:pt>
                <c:pt idx="258">
                  <c:v>-58.688856044028334</c:v>
                </c:pt>
                <c:pt idx="259">
                  <c:v>-58.897631006859839</c:v>
                </c:pt>
                <c:pt idx="260">
                  <c:v>-59.088465180732484</c:v>
                </c:pt>
                <c:pt idx="261">
                  <c:v>-59.261300435708257</c:v>
                </c:pt>
                <c:pt idx="262">
                  <c:v>-59.416084124494212</c:v>
                </c:pt>
                <c:pt idx="263">
                  <c:v>-59.552769098479324</c:v>
                </c:pt>
                <c:pt idx="264">
                  <c:v>-59.671313722096407</c:v>
                </c:pt>
                <c:pt idx="265">
                  <c:v>-59.771681885504734</c:v>
                </c:pt>
                <c:pt idx="266">
                  <c:v>-59.853843015589455</c:v>
                </c:pt>
                <c:pt idx="267">
                  <c:v>-59.917772085274429</c:v>
                </c:pt>
                <c:pt idx="268">
                  <c:v>-59.963449621145749</c:v>
                </c:pt>
                <c:pt idx="269">
                  <c:v>-59.990861709383474</c:v>
                </c:pt>
                <c:pt idx="270">
                  <c:v>-60</c:v>
                </c:pt>
                <c:pt idx="271">
                  <c:v>-59.990861709383474</c:v>
                </c:pt>
                <c:pt idx="272">
                  <c:v>-59.963449621145749</c:v>
                </c:pt>
                <c:pt idx="273">
                  <c:v>-59.917772085274429</c:v>
                </c:pt>
                <c:pt idx="274">
                  <c:v>-59.853843015589462</c:v>
                </c:pt>
                <c:pt idx="275">
                  <c:v>-59.771681885504734</c:v>
                </c:pt>
                <c:pt idx="276">
                  <c:v>-59.671313722096407</c:v>
                </c:pt>
                <c:pt idx="277">
                  <c:v>-59.552769098479317</c:v>
                </c:pt>
                <c:pt idx="278">
                  <c:v>-59.416084124494219</c:v>
                </c:pt>
                <c:pt idx="279">
                  <c:v>-59.261300435708264</c:v>
                </c:pt>
                <c:pt idx="280">
                  <c:v>-59.088465180732484</c:v>
                </c:pt>
                <c:pt idx="281">
                  <c:v>-58.897631006859832</c:v>
                </c:pt>
                <c:pt idx="282">
                  <c:v>-58.688856044028334</c:v>
                </c:pt>
                <c:pt idx="283">
                  <c:v>-58.462203887114114</c:v>
                </c:pt>
                <c:pt idx="284">
                  <c:v>-58.217743576559798</c:v>
                </c:pt>
                <c:pt idx="285">
                  <c:v>-57.955549577344108</c:v>
                </c:pt>
                <c:pt idx="286">
                  <c:v>-57.675701756299127</c:v>
                </c:pt>
                <c:pt idx="287">
                  <c:v>-57.378285357782126</c:v>
                </c:pt>
                <c:pt idx="288">
                  <c:v>-57.063390977709219</c:v>
                </c:pt>
                <c:pt idx="289">
                  <c:v>-56.731114535959016</c:v>
                </c:pt>
                <c:pt idx="290">
                  <c:v>-56.381557247154497</c:v>
                </c:pt>
                <c:pt idx="291">
                  <c:v>-56.014825589832107</c:v>
                </c:pt>
                <c:pt idx="292">
                  <c:v>-55.631031274007242</c:v>
                </c:pt>
                <c:pt idx="293">
                  <c:v>-55.230291207146429</c:v>
                </c:pt>
                <c:pt idx="294">
                  <c:v>-54.812727458556068</c:v>
                </c:pt>
                <c:pt idx="295">
                  <c:v>-54.378467222198999</c:v>
                </c:pt>
                <c:pt idx="296">
                  <c:v>-53.92764277795002</c:v>
                </c:pt>
                <c:pt idx="297">
                  <c:v>-53.460391451302073</c:v>
                </c:pt>
                <c:pt idx="298">
                  <c:v>-52.976855571535623</c:v>
                </c:pt>
                <c:pt idx="299">
                  <c:v>-52.47718242836374</c:v>
                </c:pt>
                <c:pt idx="300">
                  <c:v>-51.961524227066313</c:v>
                </c:pt>
                <c:pt idx="301">
                  <c:v>-51.430038042126739</c:v>
                </c:pt>
                <c:pt idx="302">
                  <c:v>-50.882885769385574</c:v>
                </c:pt>
                <c:pt idx="303">
                  <c:v>-50.320234076725455</c:v>
                </c:pt>
                <c:pt idx="304">
                  <c:v>-49.742254353302499</c:v>
                </c:pt>
                <c:pt idx="305">
                  <c:v>-49.149122657339511</c:v>
                </c:pt>
                <c:pt idx="306">
                  <c:v>-48.541019662496851</c:v>
                </c:pt>
                <c:pt idx="307">
                  <c:v>-47.918130602837586</c:v>
                </c:pt>
                <c:pt idx="308">
                  <c:v>-47.280645216403308</c:v>
                </c:pt>
                <c:pt idx="309">
                  <c:v>-46.628757687418251</c:v>
                </c:pt>
                <c:pt idx="310">
                  <c:v>-45.962666587138685</c:v>
                </c:pt>
                <c:pt idx="311">
                  <c:v>-45.282574813366331</c:v>
                </c:pt>
                <c:pt idx="312">
                  <c:v>-44.588689528643677</c:v>
                </c:pt>
                <c:pt idx="313">
                  <c:v>-43.881222097150221</c:v>
                </c:pt>
                <c:pt idx="314">
                  <c:v>-43.160388020319068</c:v>
                </c:pt>
                <c:pt idx="315">
                  <c:v>-42.42640687119286</c:v>
                </c:pt>
                <c:pt idx="316">
                  <c:v>-41.679502227539857</c:v>
                </c:pt>
                <c:pt idx="317">
                  <c:v>-40.919901603749892</c:v>
                </c:pt>
                <c:pt idx="318">
                  <c:v>-40.147836381531491</c:v>
                </c:pt>
                <c:pt idx="319">
                  <c:v>-39.363541739430445</c:v>
                </c:pt>
                <c:pt idx="320">
                  <c:v>-38.567256581192375</c:v>
                </c:pt>
                <c:pt idx="321">
                  <c:v>-37.759223462990271</c:v>
                </c:pt>
                <c:pt idx="322">
                  <c:v>-36.939688519539487</c:v>
                </c:pt>
                <c:pt idx="323">
                  <c:v>-36.108901389122899</c:v>
                </c:pt>
                <c:pt idx="324">
                  <c:v>-35.267115137548402</c:v>
                </c:pt>
                <c:pt idx="325">
                  <c:v>-34.414586181062788</c:v>
                </c:pt>
                <c:pt idx="326">
                  <c:v>-33.551574208244794</c:v>
                </c:pt>
                <c:pt idx="327">
                  <c:v>-32.678342100901617</c:v>
                </c:pt>
                <c:pt idx="328">
                  <c:v>-31.795155853992302</c:v>
                </c:pt>
                <c:pt idx="329">
                  <c:v>-30.902284494603268</c:v>
                </c:pt>
                <c:pt idx="330">
                  <c:v>-30.000000000000028</c:v>
                </c:pt>
                <c:pt idx="331">
                  <c:v>-29.088577214780212</c:v>
                </c:pt>
                <c:pt idx="332">
                  <c:v>-28.168293767153447</c:v>
                </c:pt>
                <c:pt idx="333">
                  <c:v>-27.239429984372819</c:v>
                </c:pt>
                <c:pt idx="334">
                  <c:v>-26.302268807344667</c:v>
                </c:pt>
                <c:pt idx="335">
                  <c:v>-25.357095704441953</c:v>
                </c:pt>
                <c:pt idx="336">
                  <c:v>-24.404198584548009</c:v>
                </c:pt>
                <c:pt idx="337">
                  <c:v>-23.443867709356432</c:v>
                </c:pt>
                <c:pt idx="338">
                  <c:v>-22.476395604954742</c:v>
                </c:pt>
                <c:pt idx="339">
                  <c:v>-21.502076972718047</c:v>
                </c:pt>
                <c:pt idx="340">
                  <c:v>-20.521208599540117</c:v>
                </c:pt>
                <c:pt idx="341">
                  <c:v>-19.534089267429401</c:v>
                </c:pt>
                <c:pt idx="342">
                  <c:v>-18.541019662496858</c:v>
                </c:pt>
                <c:pt idx="343">
                  <c:v>-17.542302283364229</c:v>
                </c:pt>
                <c:pt idx="344">
                  <c:v>-16.538241349019938</c:v>
                </c:pt>
                <c:pt idx="345">
                  <c:v>-15.529142706151241</c:v>
                </c:pt>
                <c:pt idx="346">
                  <c:v>-14.515313735980072</c:v>
                </c:pt>
                <c:pt idx="347">
                  <c:v>-13.49706326063192</c:v>
                </c:pt>
                <c:pt idx="348">
                  <c:v>-12.474701449065591</c:v>
                </c:pt>
                <c:pt idx="349">
                  <c:v>-11.448539722592679</c:v>
                </c:pt>
                <c:pt idx="350">
                  <c:v>-10.418890660015823</c:v>
                </c:pt>
                <c:pt idx="351">
                  <c:v>-9.3860679024138669</c:v>
                </c:pt>
                <c:pt idx="352">
                  <c:v>-8.3503860576039521</c:v>
                </c:pt>
                <c:pt idx="353">
                  <c:v>-7.3121606043088336</c:v>
                </c:pt>
                <c:pt idx="354">
                  <c:v>-6.2717077960592054</c:v>
                </c:pt>
                <c:pt idx="355">
                  <c:v>-5.2293445648594989</c:v>
                </c:pt>
                <c:pt idx="356">
                  <c:v>-4.1853884246475381</c:v>
                </c:pt>
                <c:pt idx="357">
                  <c:v>-3.140157374576662</c:v>
                </c:pt>
                <c:pt idx="358">
                  <c:v>-2.0939698021500495</c:v>
                </c:pt>
                <c:pt idx="359">
                  <c:v>-1.0471443862370136</c:v>
                </c:pt>
                <c:pt idx="360">
                  <c:v>-1.470178145890344E-14</c:v>
                </c:pt>
                <c:pt idx="361">
                  <c:v>1.0471443862369842</c:v>
                </c:pt>
                <c:pt idx="362">
                  <c:v>2.093969802150073</c:v>
                </c:pt>
              </c:numCache>
            </c:numRef>
          </c:yVal>
          <c:smooth val="1"/>
        </c:ser>
        <c:ser>
          <c:idx val="7"/>
          <c:order val="7"/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Лист1!$B$37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Лист1!$C$37</c:f>
              <c:numCache>
                <c:formatCode>0.00</c:formatCod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8"/>
          <c:order val="8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Лист1!$D$37</c:f>
              <c:numCache>
                <c:formatCode>General</c:formatCode>
                <c:ptCount val="1"/>
                <c:pt idx="0">
                  <c:v>56.96</c:v>
                </c:pt>
              </c:numCache>
            </c:numRef>
          </c:xVal>
          <c:yVal>
            <c:numRef>
              <c:f>Лист1!$E$37</c:f>
              <c:numCache>
                <c:formatCode>General</c:formatCode>
                <c:ptCount val="1"/>
                <c:pt idx="0">
                  <c:v>-35</c:v>
                </c:pt>
              </c:numCache>
            </c:numRef>
          </c:yVal>
          <c:smooth val="0"/>
        </c:ser>
        <c:ser>
          <c:idx val="9"/>
          <c:order val="9"/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Лист1!$F$37</c:f>
              <c:numCache>
                <c:formatCode>0.00</c:formatCode>
                <c:ptCount val="1"/>
                <c:pt idx="0">
                  <c:v>-56.96</c:v>
                </c:pt>
              </c:numCache>
            </c:numRef>
          </c:xVal>
          <c:yVal>
            <c:numRef>
              <c:f>Лист1!$G$37</c:f>
              <c:numCache>
                <c:formatCode>General</c:formatCode>
                <c:ptCount val="1"/>
                <c:pt idx="0">
                  <c:v>-35</c:v>
                </c:pt>
              </c:numCache>
            </c:numRef>
          </c:yVal>
          <c:smooth val="0"/>
        </c:ser>
        <c:ser>
          <c:idx val="10"/>
          <c:order val="10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Лист1!$H$37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Лист1!$I$37</c:f>
              <c:numCache>
                <c:formatCode>0.00</c:formatCode>
                <c:ptCount val="1"/>
                <c:pt idx="0">
                  <c:v>41.54</c:v>
                </c:pt>
              </c:numCache>
            </c:numRef>
          </c:yVal>
          <c:smooth val="0"/>
        </c:ser>
        <c:ser>
          <c:idx val="11"/>
          <c:order val="11"/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Лист1!$J$37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Лист1!$K$37</c:f>
              <c:numCache>
                <c:formatCode>General</c:formatCode>
                <c:ptCount val="1"/>
                <c:pt idx="0">
                  <c:v>-41.54</c:v>
                </c:pt>
              </c:numCache>
            </c:numRef>
          </c:yVal>
          <c:smooth val="0"/>
        </c:ser>
        <c:ser>
          <c:idx val="12"/>
          <c:order val="12"/>
          <c:marker>
            <c:symbol val="none"/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6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</c:dPt>
          <c:xVal>
            <c:numRef>
              <c:f>Лист1!$L$37</c:f>
              <c:numCache>
                <c:formatCode>0.00</c:formatCode>
                <c:ptCount val="1"/>
                <c:pt idx="0">
                  <c:v>-47</c:v>
                </c:pt>
              </c:numCache>
            </c:numRef>
          </c:xVal>
          <c:yVal>
            <c:numRef>
              <c:f>Лист1!$M$37</c:f>
              <c:numCache>
                <c:formatCode>General</c:formatCode>
                <c:ptCount val="1"/>
                <c:pt idx="0">
                  <c:v>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26848"/>
        <c:axId val="152940928"/>
      </c:scatterChart>
      <c:valAx>
        <c:axId val="1529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52940928"/>
        <c:crosses val="autoZero"/>
        <c:crossBetween val="midCat"/>
      </c:valAx>
      <c:valAx>
        <c:axId val="152940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none"/>
        <c:minorTickMark val="none"/>
        <c:tickLblPos val="none"/>
        <c:spPr>
          <a:ln>
            <a:noFill/>
          </a:ln>
        </c:spPr>
        <c:crossAx val="1529268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http://xn--c1adb3ahgek1c7c.xn--p1ai/glavnaya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76200</xdr:colOff>
      <xdr:row>3</xdr:row>
      <xdr:rowOff>152399</xdr:rowOff>
    </xdr:from>
    <xdr:to>
      <xdr:col>14</xdr:col>
      <xdr:colOff>171449</xdr:colOff>
      <xdr:row>15</xdr:row>
      <xdr:rowOff>66675</xdr:rowOff>
    </xdr:to>
    <xdr:graphicFrame macro="">
      <xdr:nvGraphicFramePr>
        <xdr:cNvPr id="4" name="Диаграмма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0</xdr:row>
      <xdr:rowOff>66675</xdr:rowOff>
    </xdr:from>
    <xdr:to>
      <xdr:col>5</xdr:col>
      <xdr:colOff>115090</xdr:colOff>
      <xdr:row>3</xdr:row>
      <xdr:rowOff>92211</xdr:rowOff>
    </xdr:to>
    <xdr:pic>
      <xdr:nvPicPr>
        <xdr:cNvPr id="2" name="Рисунок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6675"/>
          <a:ext cx="3467890" cy="597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4:O403"/>
  <sheetViews>
    <sheetView showGridLines="0" tabSelected="1" workbookViewId="0">
      <selection activeCell="E23" sqref="E23"/>
    </sheetView>
  </sheetViews>
  <sheetFormatPr defaultRowHeight="15" x14ac:dyDescent="0.25"/>
  <cols>
    <col min="1" max="1" width="3.5703125" style="1" customWidth="1"/>
    <col min="2" max="2" width="19.7109375" style="1" customWidth="1"/>
    <col min="3" max="6" width="10.7109375" style="1" customWidth="1"/>
    <col min="7" max="7" width="5.7109375" style="1" customWidth="1"/>
    <col min="8" max="16384" width="9.140625" style="1"/>
  </cols>
  <sheetData>
    <row r="4" spans="2:15" ht="15.75" thickBot="1" x14ac:dyDescent="0.3"/>
    <row r="5" spans="2:15" ht="38.25" customHeight="1" x14ac:dyDescent="0.3">
      <c r="B5" s="4"/>
      <c r="C5" s="5" t="s">
        <v>8</v>
      </c>
      <c r="D5" s="5" t="s">
        <v>9</v>
      </c>
      <c r="E5" s="5" t="s">
        <v>10</v>
      </c>
      <c r="F5" s="6" t="s">
        <v>11</v>
      </c>
    </row>
    <row r="6" spans="2:15" ht="28.5" customHeight="1" x14ac:dyDescent="0.3">
      <c r="B6" s="7" t="s">
        <v>31</v>
      </c>
      <c r="C6" s="24">
        <v>60</v>
      </c>
      <c r="D6" s="24">
        <v>60</v>
      </c>
      <c r="E6" s="24">
        <v>60</v>
      </c>
      <c r="F6" s="8"/>
    </row>
    <row r="7" spans="2:15" ht="42" customHeight="1" x14ac:dyDescent="0.3">
      <c r="B7" s="7" t="s">
        <v>0</v>
      </c>
      <c r="C7" s="24">
        <v>0</v>
      </c>
      <c r="D7" s="24">
        <v>120</v>
      </c>
      <c r="E7" s="24">
        <v>240</v>
      </c>
      <c r="F7" s="8"/>
    </row>
    <row r="8" spans="2:15" ht="28.5" customHeight="1" x14ac:dyDescent="0.3">
      <c r="B8" s="7" t="s">
        <v>32</v>
      </c>
      <c r="C8" s="24">
        <v>1</v>
      </c>
      <c r="D8" s="24">
        <v>1</v>
      </c>
      <c r="E8" s="24">
        <v>1</v>
      </c>
      <c r="F8" s="8"/>
    </row>
    <row r="9" spans="2:15" ht="28.5" customHeight="1" x14ac:dyDescent="0.3">
      <c r="B9" s="7" t="s">
        <v>1</v>
      </c>
      <c r="C9" s="25">
        <v>30</v>
      </c>
      <c r="D9" s="25">
        <v>150</v>
      </c>
      <c r="E9" s="25">
        <v>270</v>
      </c>
      <c r="F9" s="8"/>
    </row>
    <row r="10" spans="2:15" ht="28.5" customHeight="1" x14ac:dyDescent="0.3">
      <c r="B10" s="7" t="s">
        <v>2</v>
      </c>
      <c r="C10" s="18">
        <v>-0.88</v>
      </c>
      <c r="D10" s="18">
        <v>-0.87</v>
      </c>
      <c r="E10" s="18">
        <v>-0.85</v>
      </c>
      <c r="F10" s="19">
        <v>-0.9</v>
      </c>
    </row>
    <row r="11" spans="2:15" ht="42" customHeight="1" x14ac:dyDescent="0.3">
      <c r="B11" s="7" t="s">
        <v>3</v>
      </c>
      <c r="C11" s="18">
        <v>208.04</v>
      </c>
      <c r="D11" s="18">
        <v>209.91</v>
      </c>
      <c r="E11" s="18">
        <v>210.79</v>
      </c>
      <c r="F11" s="19">
        <v>213.68</v>
      </c>
    </row>
    <row r="12" spans="2:15" ht="28.5" customHeight="1" x14ac:dyDescent="0.3">
      <c r="B12" s="7" t="s">
        <v>4</v>
      </c>
      <c r="C12" s="18">
        <v>0.01</v>
      </c>
      <c r="D12" s="18">
        <v>0.01</v>
      </c>
      <c r="E12" s="18">
        <v>0.01</v>
      </c>
      <c r="F12" s="19">
        <v>0.04</v>
      </c>
    </row>
    <row r="13" spans="2:15" ht="28.5" customHeight="1" x14ac:dyDescent="0.3">
      <c r="B13" s="7" t="s">
        <v>5</v>
      </c>
      <c r="C13" s="18">
        <v>0</v>
      </c>
      <c r="D13" s="18">
        <v>0.01</v>
      </c>
      <c r="E13" s="18">
        <v>0.01</v>
      </c>
      <c r="F13" s="19">
        <v>0.02</v>
      </c>
    </row>
    <row r="14" spans="2:15" ht="28.5" customHeight="1" thickBot="1" x14ac:dyDescent="0.35">
      <c r="B14" s="9" t="s">
        <v>12</v>
      </c>
      <c r="C14" s="20">
        <v>0.01</v>
      </c>
      <c r="D14" s="20">
        <v>0.01</v>
      </c>
      <c r="E14" s="20">
        <v>0.01</v>
      </c>
      <c r="F14" s="21">
        <v>0.04</v>
      </c>
    </row>
    <row r="15" spans="2:15" ht="5.25" customHeight="1" x14ac:dyDescent="0.25"/>
    <row r="16" spans="2:15" s="27" customFormat="1" ht="58.5" customHeight="1" x14ac:dyDescent="0.25">
      <c r="B16" s="26" t="s">
        <v>30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8" spans="1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C19" s="2"/>
    </row>
    <row r="20" spans="1:14" x14ac:dyDescent="0.25">
      <c r="A20" s="16" t="s">
        <v>6</v>
      </c>
      <c r="B20" s="16"/>
      <c r="C20" s="16"/>
    </row>
    <row r="21" spans="1:14" x14ac:dyDescent="0.25">
      <c r="A21" s="1" t="s">
        <v>7</v>
      </c>
      <c r="C21" s="28" t="s">
        <v>34</v>
      </c>
      <c r="D21" s="28"/>
      <c r="E21" s="28"/>
    </row>
    <row r="22" spans="1:14" x14ac:dyDescent="0.25">
      <c r="A22" s="16" t="s">
        <v>26</v>
      </c>
      <c r="B22" s="17" t="str">
        <f>CONCATENATE("Векторная диаграмма схемы включения счетчика по присоединению ",C21)</f>
        <v>Векторная диаграмма схемы включения счетчика по присоединению Северная-3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1:14" x14ac:dyDescent="0.25">
      <c r="B23" s="1" t="s">
        <v>33</v>
      </c>
    </row>
    <row r="24" spans="1:14" x14ac:dyDescent="0.25">
      <c r="B24" s="11" t="s">
        <v>13</v>
      </c>
      <c r="C24" s="11" t="s">
        <v>14</v>
      </c>
      <c r="D24" s="11" t="s">
        <v>15</v>
      </c>
    </row>
    <row r="25" spans="1:14" x14ac:dyDescent="0.25">
      <c r="B25" s="29">
        <f>(90-C7)</f>
        <v>90</v>
      </c>
      <c r="C25" s="29">
        <f>(90-D7)</f>
        <v>-30</v>
      </c>
      <c r="D25" s="29">
        <f>(90-E7)</f>
        <v>-150</v>
      </c>
    </row>
    <row r="26" spans="1:14" x14ac:dyDescent="0.25">
      <c r="B26" s="30" t="s">
        <v>16</v>
      </c>
      <c r="C26" s="30" t="s">
        <v>17</v>
      </c>
      <c r="D26" s="30" t="s">
        <v>18</v>
      </c>
    </row>
    <row r="27" spans="1:14" x14ac:dyDescent="0.25">
      <c r="B27" s="29">
        <f>90-C9</f>
        <v>60</v>
      </c>
      <c r="C27" s="29">
        <f>90-D9</f>
        <v>-60</v>
      </c>
      <c r="D27" s="29">
        <f>90-E9</f>
        <v>-180</v>
      </c>
    </row>
    <row r="28" spans="1:14" x14ac:dyDescent="0.25">
      <c r="B28" s="1" t="s">
        <v>19</v>
      </c>
    </row>
    <row r="29" spans="1:14" x14ac:dyDescent="0.25">
      <c r="B29" s="11"/>
      <c r="C29" s="11" t="s">
        <v>13</v>
      </c>
      <c r="D29" s="11" t="s">
        <v>14</v>
      </c>
      <c r="E29" s="11" t="s">
        <v>15</v>
      </c>
      <c r="F29" s="12" t="s">
        <v>16</v>
      </c>
      <c r="G29" s="12" t="s">
        <v>17</v>
      </c>
      <c r="H29" s="12" t="s">
        <v>18</v>
      </c>
      <c r="J29" s="12" t="s">
        <v>24</v>
      </c>
      <c r="K29" s="12" t="s">
        <v>23</v>
      </c>
      <c r="L29" s="12" t="s">
        <v>25</v>
      </c>
      <c r="M29" s="11" t="s">
        <v>29</v>
      </c>
    </row>
    <row r="30" spans="1:14" x14ac:dyDescent="0.25">
      <c r="B30" s="13" t="s">
        <v>20</v>
      </c>
      <c r="C30" s="31">
        <f>ROUND(C6*COS(B25*PI()/180),2)</f>
        <v>0</v>
      </c>
      <c r="D30" s="31">
        <f>ROUND(D6*COS(C25*PI()/180),2)</f>
        <v>51.96</v>
      </c>
      <c r="E30" s="31">
        <f>ROUND(E6*COS(D25*PI()/180),2)</f>
        <v>-51.96</v>
      </c>
      <c r="F30" s="32">
        <f>ROUND(C8*COS(B27*PI()/180),2)</f>
        <v>0.5</v>
      </c>
      <c r="G30" s="32">
        <f>ROUND(D8*COS(C27*PI()/180),2)</f>
        <v>0.5</v>
      </c>
      <c r="H30" s="32">
        <f>ROUND(E8*COS(D27*PI()/180),2)</f>
        <v>-1</v>
      </c>
      <c r="J30" s="29">
        <f>AVERAGE(C6:E6)</f>
        <v>60</v>
      </c>
      <c r="K30" s="29">
        <f>AVERAGE(C8:E8)</f>
        <v>1</v>
      </c>
      <c r="L30" s="33">
        <f>J30/K30*0.7</f>
        <v>42</v>
      </c>
      <c r="M30" s="29">
        <f>MAX(C6:E6)</f>
        <v>60</v>
      </c>
    </row>
    <row r="31" spans="1:14" x14ac:dyDescent="0.25">
      <c r="B31" s="13" t="s">
        <v>21</v>
      </c>
      <c r="C31" s="31">
        <f>ROUND(C6*SIN(B25*PI()/180),2)</f>
        <v>60</v>
      </c>
      <c r="D31" s="31">
        <f>ROUND(D6*SIN(C25*PI()/180),2)</f>
        <v>-30</v>
      </c>
      <c r="E31" s="31">
        <f>ROUND(E6*SIN(D25*PI()/180),2)</f>
        <v>-30</v>
      </c>
      <c r="F31" s="32">
        <f>ROUND(C8*SIN(B27*PI()/180),2)</f>
        <v>0.87</v>
      </c>
      <c r="G31" s="32">
        <f>ROUND(D8*SIN(C27*PI()/180),2)</f>
        <v>-0.87</v>
      </c>
      <c r="H31" s="32">
        <f>ROUND(E8*SIN(D27*PI()/180),2)</f>
        <v>0</v>
      </c>
    </row>
    <row r="32" spans="1:14" x14ac:dyDescent="0.25">
      <c r="B32" s="1" t="s">
        <v>22</v>
      </c>
    </row>
    <row r="33" spans="2:13" x14ac:dyDescent="0.25">
      <c r="B33" s="22" t="s">
        <v>13</v>
      </c>
      <c r="C33" s="23"/>
      <c r="D33" s="22" t="s">
        <v>14</v>
      </c>
      <c r="E33" s="23"/>
      <c r="F33" s="22" t="s">
        <v>15</v>
      </c>
      <c r="G33" s="23"/>
      <c r="H33" s="22" t="s">
        <v>16</v>
      </c>
      <c r="I33" s="23"/>
      <c r="J33" s="22" t="s">
        <v>17</v>
      </c>
      <c r="K33" s="23"/>
      <c r="L33" s="22" t="s">
        <v>18</v>
      </c>
      <c r="M33" s="23"/>
    </row>
    <row r="34" spans="2:13" x14ac:dyDescent="0.25">
      <c r="B34" s="30" t="s">
        <v>20</v>
      </c>
      <c r="C34" s="30" t="s">
        <v>21</v>
      </c>
      <c r="D34" s="30" t="s">
        <v>20</v>
      </c>
      <c r="E34" s="30" t="s">
        <v>21</v>
      </c>
      <c r="F34" s="30" t="s">
        <v>20</v>
      </c>
      <c r="G34" s="30" t="s">
        <v>21</v>
      </c>
      <c r="H34" s="30" t="s">
        <v>20</v>
      </c>
      <c r="I34" s="30" t="s">
        <v>21</v>
      </c>
      <c r="J34" s="30" t="s">
        <v>20</v>
      </c>
      <c r="K34" s="30" t="s">
        <v>21</v>
      </c>
      <c r="L34" s="30" t="s">
        <v>20</v>
      </c>
      <c r="M34" s="30" t="s">
        <v>21</v>
      </c>
    </row>
    <row r="35" spans="2:13" x14ac:dyDescent="0.25">
      <c r="B35" s="34">
        <v>0</v>
      </c>
      <c r="C35" s="29">
        <v>0</v>
      </c>
      <c r="D35" s="34">
        <v>0</v>
      </c>
      <c r="E35" s="34">
        <v>0</v>
      </c>
      <c r="F35" s="29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</row>
    <row r="36" spans="2:13" x14ac:dyDescent="0.25">
      <c r="B36" s="34">
        <f>C30</f>
        <v>0</v>
      </c>
      <c r="C36" s="29">
        <f>Ua_Y</f>
        <v>60</v>
      </c>
      <c r="D36" s="34">
        <f>D30</f>
        <v>51.96</v>
      </c>
      <c r="E36" s="34">
        <f>Ub_Y</f>
        <v>-30</v>
      </c>
      <c r="F36" s="29">
        <f>E30</f>
        <v>-51.96</v>
      </c>
      <c r="G36" s="34">
        <f>Uc_Y</f>
        <v>-30</v>
      </c>
      <c r="H36" s="34">
        <f>F30*K</f>
        <v>21</v>
      </c>
      <c r="I36" s="29">
        <f>F31*K</f>
        <v>36.54</v>
      </c>
      <c r="J36" s="34">
        <f>G30*K</f>
        <v>21</v>
      </c>
      <c r="K36" s="34">
        <f>G31*K</f>
        <v>-36.54</v>
      </c>
      <c r="L36" s="34">
        <f>H30*K</f>
        <v>-42</v>
      </c>
      <c r="M36" s="34">
        <f>H31*K</f>
        <v>0</v>
      </c>
    </row>
    <row r="37" spans="2:13" x14ac:dyDescent="0.25">
      <c r="B37" s="35">
        <f>B36+5</f>
        <v>5</v>
      </c>
      <c r="C37" s="36">
        <f>C36+5</f>
        <v>65</v>
      </c>
      <c r="D37" s="35">
        <f>D36+5</f>
        <v>56.96</v>
      </c>
      <c r="E37" s="35">
        <f>E36-5</f>
        <v>-35</v>
      </c>
      <c r="F37" s="36">
        <f>F36-5</f>
        <v>-56.96</v>
      </c>
      <c r="G37" s="35">
        <f>G36-5</f>
        <v>-35</v>
      </c>
      <c r="H37" s="35">
        <f>H36+5</f>
        <v>26</v>
      </c>
      <c r="I37" s="36">
        <f>I36+5</f>
        <v>41.54</v>
      </c>
      <c r="J37" s="35">
        <f>J36+5</f>
        <v>26</v>
      </c>
      <c r="K37" s="35">
        <f>K36-5</f>
        <v>-41.54</v>
      </c>
      <c r="L37" s="36">
        <f>L36-5</f>
        <v>-47</v>
      </c>
      <c r="M37" s="35">
        <f>M36-5</f>
        <v>-5</v>
      </c>
    </row>
    <row r="38" spans="2:13" x14ac:dyDescent="0.25">
      <c r="C38" s="3"/>
      <c r="F38" s="3"/>
      <c r="I38" s="3"/>
    </row>
    <row r="39" spans="2:13" x14ac:dyDescent="0.25">
      <c r="B39" s="1" t="s">
        <v>27</v>
      </c>
      <c r="C39" s="3"/>
      <c r="F39" s="3"/>
      <c r="I39" s="3"/>
    </row>
    <row r="40" spans="2:13" x14ac:dyDescent="0.25">
      <c r="B40" s="15" t="s">
        <v>28</v>
      </c>
      <c r="C40" s="14" t="s">
        <v>20</v>
      </c>
      <c r="D40" s="11" t="s">
        <v>21</v>
      </c>
      <c r="F40" s="3"/>
      <c r="I40" s="3"/>
    </row>
    <row r="41" spans="2:13" x14ac:dyDescent="0.25">
      <c r="B41" s="11">
        <v>0</v>
      </c>
      <c r="C41" s="14">
        <f t="shared" ref="C41:C104" si="0">0+Umax*COS(RADIANS(B41))</f>
        <v>60</v>
      </c>
      <c r="D41" s="14">
        <f t="shared" ref="D41:D104" si="1">0+Umax*SIN(RADIANS(B41))</f>
        <v>0</v>
      </c>
      <c r="F41" s="3"/>
      <c r="I41" s="3"/>
    </row>
    <row r="42" spans="2:13" x14ac:dyDescent="0.25">
      <c r="B42" s="11">
        <v>1</v>
      </c>
      <c r="C42" s="14">
        <f t="shared" si="0"/>
        <v>59.990861709383474</v>
      </c>
      <c r="D42" s="14">
        <f t="shared" si="1"/>
        <v>1.0471443862370107</v>
      </c>
      <c r="F42" s="3"/>
      <c r="I42" s="3"/>
    </row>
    <row r="43" spans="2:13" x14ac:dyDescent="0.25">
      <c r="B43" s="11">
        <v>2</v>
      </c>
      <c r="C43" s="14">
        <f t="shared" si="0"/>
        <v>59.963449621145749</v>
      </c>
      <c r="D43" s="14">
        <f t="shared" si="1"/>
        <v>2.0939698021500583</v>
      </c>
      <c r="F43" s="3"/>
      <c r="I43" s="3"/>
    </row>
    <row r="44" spans="2:13" x14ac:dyDescent="0.25">
      <c r="B44" s="11">
        <v>3</v>
      </c>
      <c r="C44" s="14">
        <f t="shared" si="0"/>
        <v>59.917772085274429</v>
      </c>
      <c r="D44" s="14">
        <f t="shared" si="1"/>
        <v>3.14015737457663</v>
      </c>
      <c r="F44" s="3"/>
      <c r="I44" s="3"/>
    </row>
    <row r="45" spans="2:13" x14ac:dyDescent="0.25">
      <c r="B45" s="11">
        <v>4</v>
      </c>
      <c r="C45" s="14">
        <f t="shared" si="0"/>
        <v>59.853843015589455</v>
      </c>
      <c r="D45" s="14">
        <f t="shared" si="1"/>
        <v>4.1853884246475186</v>
      </c>
      <c r="F45" s="3"/>
      <c r="I45" s="3"/>
    </row>
    <row r="46" spans="2:13" x14ac:dyDescent="0.25">
      <c r="B46" s="11">
        <v>5</v>
      </c>
      <c r="C46" s="14">
        <f t="shared" si="0"/>
        <v>59.771681885504734</v>
      </c>
      <c r="D46" s="14">
        <f t="shared" si="1"/>
        <v>5.2293445648594901</v>
      </c>
      <c r="F46" s="3"/>
      <c r="I46" s="3"/>
    </row>
    <row r="47" spans="2:13" x14ac:dyDescent="0.25">
      <c r="B47" s="11">
        <v>6</v>
      </c>
      <c r="C47" s="14">
        <f t="shared" si="0"/>
        <v>59.6713137220964</v>
      </c>
      <c r="D47" s="14">
        <f t="shared" si="1"/>
        <v>6.271707796059208</v>
      </c>
      <c r="F47" s="3"/>
      <c r="I47" s="3"/>
    </row>
    <row r="48" spans="2:13" x14ac:dyDescent="0.25">
      <c r="B48" s="11">
        <v>7</v>
      </c>
      <c r="C48" s="14">
        <f t="shared" si="0"/>
        <v>59.552769098479317</v>
      </c>
      <c r="D48" s="14">
        <f t="shared" si="1"/>
        <v>7.3121606043088487</v>
      </c>
      <c r="F48" s="3"/>
      <c r="I48" s="3"/>
    </row>
    <row r="49" spans="2:9" x14ac:dyDescent="0.25">
      <c r="B49" s="11">
        <v>8</v>
      </c>
      <c r="C49" s="14">
        <f t="shared" si="0"/>
        <v>59.416084124494219</v>
      </c>
      <c r="D49" s="14">
        <f t="shared" si="1"/>
        <v>8.3503860576039255</v>
      </c>
      <c r="F49" s="3"/>
      <c r="I49" s="3"/>
    </row>
    <row r="50" spans="2:9" x14ac:dyDescent="0.25">
      <c r="B50" s="11">
        <v>9</v>
      </c>
      <c r="C50" s="14">
        <f t="shared" si="0"/>
        <v>59.261300435708264</v>
      </c>
      <c r="D50" s="14">
        <f t="shared" si="1"/>
        <v>9.3860679024138527</v>
      </c>
      <c r="F50" s="3"/>
      <c r="I50" s="3"/>
    </row>
    <row r="51" spans="2:9" x14ac:dyDescent="0.25">
      <c r="B51" s="11">
        <v>10</v>
      </c>
      <c r="C51" s="14">
        <f t="shared" si="0"/>
        <v>59.088465180732484</v>
      </c>
      <c r="D51" s="14">
        <f t="shared" si="1"/>
        <v>10.418890660015819</v>
      </c>
      <c r="F51" s="3"/>
      <c r="I51" s="3"/>
    </row>
    <row r="52" spans="2:9" x14ac:dyDescent="0.25">
      <c r="B52" s="11">
        <v>11</v>
      </c>
      <c r="C52" s="14">
        <f t="shared" si="0"/>
        <v>58.897631006859839</v>
      </c>
      <c r="D52" s="14">
        <f t="shared" si="1"/>
        <v>11.448539722592688</v>
      </c>
      <c r="F52" s="3"/>
      <c r="I52" s="3"/>
    </row>
    <row r="53" spans="2:9" x14ac:dyDescent="0.25">
      <c r="B53" s="11">
        <v>12</v>
      </c>
      <c r="C53" s="14">
        <f t="shared" si="0"/>
        <v>58.688856044028341</v>
      </c>
      <c r="D53" s="14">
        <f t="shared" si="1"/>
        <v>12.474701449065561</v>
      </c>
      <c r="F53" s="3"/>
      <c r="I53" s="3"/>
    </row>
    <row r="54" spans="2:9" x14ac:dyDescent="0.25">
      <c r="B54" s="11">
        <v>13</v>
      </c>
      <c r="C54" s="14">
        <f t="shared" si="0"/>
        <v>58.462203887114114</v>
      </c>
      <c r="D54" s="14">
        <f t="shared" si="1"/>
        <v>13.497063260631901</v>
      </c>
      <c r="F54" s="3"/>
      <c r="I54" s="3"/>
    </row>
    <row r="55" spans="2:9" x14ac:dyDescent="0.25">
      <c r="B55" s="11">
        <v>14</v>
      </c>
      <c r="C55" s="14">
        <f t="shared" si="0"/>
        <v>58.217743576559791</v>
      </c>
      <c r="D55" s="14">
        <f t="shared" si="1"/>
        <v>14.515313735980063</v>
      </c>
      <c r="F55" s="3"/>
      <c r="I55" s="3"/>
    </row>
    <row r="56" spans="2:9" x14ac:dyDescent="0.25">
      <c r="B56" s="11">
        <v>15</v>
      </c>
      <c r="C56" s="14">
        <f t="shared" si="0"/>
        <v>57.955549577344101</v>
      </c>
      <c r="D56" s="14">
        <f t="shared" si="1"/>
        <v>15.529142706151244</v>
      </c>
      <c r="F56" s="3"/>
      <c r="I56" s="3"/>
    </row>
    <row r="57" spans="2:9" x14ac:dyDescent="0.25">
      <c r="B57" s="11">
        <v>16</v>
      </c>
      <c r="C57" s="14">
        <f t="shared" si="0"/>
        <v>57.675701756299134</v>
      </c>
      <c r="D57" s="14">
        <f t="shared" si="1"/>
        <v>16.538241349019948</v>
      </c>
      <c r="F57" s="3"/>
      <c r="I57" s="3"/>
    </row>
    <row r="58" spans="2:9" x14ac:dyDescent="0.25">
      <c r="B58" s="11">
        <v>17</v>
      </c>
      <c r="C58" s="14">
        <f t="shared" si="0"/>
        <v>57.378285357782126</v>
      </c>
      <c r="D58" s="14">
        <f t="shared" si="1"/>
        <v>17.542302283364208</v>
      </c>
      <c r="F58" s="3"/>
      <c r="I58" s="3"/>
    </row>
    <row r="59" spans="2:9" x14ac:dyDescent="0.25">
      <c r="B59" s="11">
        <v>18</v>
      </c>
      <c r="C59" s="14">
        <f t="shared" si="0"/>
        <v>57.063390977709211</v>
      </c>
      <c r="D59" s="14">
        <f t="shared" si="1"/>
        <v>18.541019662496844</v>
      </c>
      <c r="F59" s="3"/>
      <c r="I59" s="3"/>
    </row>
    <row r="60" spans="2:9" x14ac:dyDescent="0.25">
      <c r="B60" s="11">
        <v>19</v>
      </c>
      <c r="C60" s="14">
        <f t="shared" si="0"/>
        <v>56.731114535959009</v>
      </c>
      <c r="D60" s="14">
        <f t="shared" si="1"/>
        <v>19.534089267429401</v>
      </c>
      <c r="F60" s="3"/>
      <c r="I60" s="3"/>
    </row>
    <row r="61" spans="2:9" x14ac:dyDescent="0.25">
      <c r="B61" s="11">
        <v>20</v>
      </c>
      <c r="C61" s="14">
        <f t="shared" si="0"/>
        <v>56.381557247154504</v>
      </c>
      <c r="D61" s="14">
        <f t="shared" si="1"/>
        <v>20.521208599540124</v>
      </c>
      <c r="F61" s="3"/>
      <c r="I61" s="3"/>
    </row>
    <row r="62" spans="2:9" x14ac:dyDescent="0.25">
      <c r="B62" s="11">
        <v>21</v>
      </c>
      <c r="C62" s="14">
        <f t="shared" si="0"/>
        <v>56.014825589832107</v>
      </c>
      <c r="D62" s="14">
        <f t="shared" si="1"/>
        <v>21.502076972718015</v>
      </c>
    </row>
    <row r="63" spans="2:9" x14ac:dyDescent="0.25">
      <c r="B63" s="11">
        <v>22</v>
      </c>
      <c r="C63" s="14">
        <f t="shared" si="0"/>
        <v>55.631031274007242</v>
      </c>
      <c r="D63" s="14">
        <f t="shared" si="1"/>
        <v>22.476395604954721</v>
      </c>
    </row>
    <row r="64" spans="2:9" x14ac:dyDescent="0.25">
      <c r="B64" s="11">
        <v>23</v>
      </c>
      <c r="C64" s="14">
        <f t="shared" si="0"/>
        <v>55.230291207146422</v>
      </c>
      <c r="D64" s="14">
        <f t="shared" si="1"/>
        <v>23.443867709356425</v>
      </c>
    </row>
    <row r="65" spans="2:4" x14ac:dyDescent="0.25">
      <c r="B65" s="11">
        <v>24</v>
      </c>
      <c r="C65" s="14">
        <f t="shared" si="0"/>
        <v>54.812727458556054</v>
      </c>
      <c r="D65" s="14">
        <f t="shared" si="1"/>
        <v>24.404198584548013</v>
      </c>
    </row>
    <row r="66" spans="2:4" x14ac:dyDescent="0.25">
      <c r="B66" s="11">
        <v>25</v>
      </c>
      <c r="C66" s="14">
        <f t="shared" si="0"/>
        <v>54.378467222198999</v>
      </c>
      <c r="D66" s="14">
        <f t="shared" si="1"/>
        <v>25.357095704441967</v>
      </c>
    </row>
    <row r="67" spans="2:4" x14ac:dyDescent="0.25">
      <c r="B67" s="11">
        <v>26</v>
      </c>
      <c r="C67" s="14">
        <f t="shared" si="0"/>
        <v>53.92764277795002</v>
      </c>
      <c r="D67" s="14">
        <f t="shared" si="1"/>
        <v>26.302268807344646</v>
      </c>
    </row>
    <row r="68" spans="2:4" x14ac:dyDescent="0.25">
      <c r="B68" s="11">
        <v>27</v>
      </c>
      <c r="C68" s="14">
        <f t="shared" si="0"/>
        <v>53.460391451302073</v>
      </c>
      <c r="D68" s="14">
        <f t="shared" si="1"/>
        <v>27.239429984372805</v>
      </c>
    </row>
    <row r="69" spans="2:4" x14ac:dyDescent="0.25">
      <c r="B69" s="11">
        <v>28</v>
      </c>
      <c r="C69" s="14">
        <f t="shared" si="0"/>
        <v>52.976855571535623</v>
      </c>
      <c r="D69" s="14">
        <f t="shared" si="1"/>
        <v>28.168293767153447</v>
      </c>
    </row>
    <row r="70" spans="2:4" x14ac:dyDescent="0.25">
      <c r="B70" s="11">
        <v>29</v>
      </c>
      <c r="C70" s="14">
        <f t="shared" si="0"/>
        <v>52.477182428363747</v>
      </c>
      <c r="D70" s="14">
        <f t="shared" si="1"/>
        <v>29.088577214780223</v>
      </c>
    </row>
    <row r="71" spans="2:4" x14ac:dyDescent="0.25">
      <c r="B71" s="11">
        <v>30</v>
      </c>
      <c r="C71" s="14">
        <f t="shared" si="0"/>
        <v>51.96152422706632</v>
      </c>
      <c r="D71" s="14">
        <f t="shared" si="1"/>
        <v>29.999999999999996</v>
      </c>
    </row>
    <row r="72" spans="2:4" x14ac:dyDescent="0.25">
      <c r="B72" s="11">
        <v>31</v>
      </c>
      <c r="C72" s="14">
        <f t="shared" si="0"/>
        <v>51.430038042126739</v>
      </c>
      <c r="D72" s="14">
        <f t="shared" si="1"/>
        <v>30.902284494603251</v>
      </c>
    </row>
    <row r="73" spans="2:4" x14ac:dyDescent="0.25">
      <c r="B73" s="11">
        <v>32</v>
      </c>
      <c r="C73" s="14">
        <f t="shared" si="0"/>
        <v>50.88288576938556</v>
      </c>
      <c r="D73" s="14">
        <f t="shared" si="1"/>
        <v>31.795155853992295</v>
      </c>
    </row>
    <row r="74" spans="2:4" x14ac:dyDescent="0.25">
      <c r="B74" s="11">
        <v>33</v>
      </c>
      <c r="C74" s="14">
        <f t="shared" si="0"/>
        <v>50.320234076725441</v>
      </c>
      <c r="D74" s="14">
        <f t="shared" si="1"/>
        <v>32.678342100901624</v>
      </c>
    </row>
    <row r="75" spans="2:4" x14ac:dyDescent="0.25">
      <c r="B75" s="11">
        <v>34</v>
      </c>
      <c r="C75" s="14">
        <f t="shared" si="0"/>
        <v>49.742254353302499</v>
      </c>
      <c r="D75" s="14">
        <f t="shared" si="1"/>
        <v>33.551574208244816</v>
      </c>
    </row>
    <row r="76" spans="2:4" x14ac:dyDescent="0.25">
      <c r="B76" s="11">
        <v>35</v>
      </c>
      <c r="C76" s="14">
        <f t="shared" si="0"/>
        <v>49.149122657339511</v>
      </c>
      <c r="D76" s="14">
        <f t="shared" si="1"/>
        <v>34.414586181062759</v>
      </c>
    </row>
    <row r="77" spans="2:4" x14ac:dyDescent="0.25">
      <c r="B77" s="11">
        <v>36</v>
      </c>
      <c r="C77" s="14">
        <f t="shared" si="0"/>
        <v>48.541019662496851</v>
      </c>
      <c r="D77" s="14">
        <f t="shared" si="1"/>
        <v>35.267115137548387</v>
      </c>
    </row>
    <row r="78" spans="2:4" x14ac:dyDescent="0.25">
      <c r="B78" s="11">
        <v>37</v>
      </c>
      <c r="C78" s="14">
        <f t="shared" si="0"/>
        <v>47.918130602837572</v>
      </c>
      <c r="D78" s="14">
        <f t="shared" si="1"/>
        <v>36.108901389122899</v>
      </c>
    </row>
    <row r="79" spans="2:4" x14ac:dyDescent="0.25">
      <c r="B79" s="11">
        <v>38</v>
      </c>
      <c r="C79" s="14">
        <f t="shared" si="0"/>
        <v>47.280645216403315</v>
      </c>
      <c r="D79" s="14">
        <f t="shared" si="1"/>
        <v>36.939688519539494</v>
      </c>
    </row>
    <row r="80" spans="2:4" x14ac:dyDescent="0.25">
      <c r="B80" s="11">
        <v>39</v>
      </c>
      <c r="C80" s="14">
        <f t="shared" si="0"/>
        <v>46.628757687418258</v>
      </c>
      <c r="D80" s="14">
        <f t="shared" si="1"/>
        <v>37.759223462990242</v>
      </c>
    </row>
    <row r="81" spans="2:4" x14ac:dyDescent="0.25">
      <c r="B81" s="11">
        <v>40</v>
      </c>
      <c r="C81" s="14">
        <f t="shared" si="0"/>
        <v>45.962666587138678</v>
      </c>
      <c r="D81" s="14">
        <f t="shared" si="1"/>
        <v>38.567256581192353</v>
      </c>
    </row>
    <row r="82" spans="2:4" x14ac:dyDescent="0.25">
      <c r="B82" s="11">
        <v>41</v>
      </c>
      <c r="C82" s="14">
        <f t="shared" si="0"/>
        <v>45.282574813366324</v>
      </c>
      <c r="D82" s="14">
        <f t="shared" si="1"/>
        <v>39.363541739430438</v>
      </c>
    </row>
    <row r="83" spans="2:4" x14ac:dyDescent="0.25">
      <c r="B83" s="11">
        <v>42</v>
      </c>
      <c r="C83" s="14">
        <f t="shared" si="0"/>
        <v>44.588689528643656</v>
      </c>
      <c r="D83" s="14">
        <f t="shared" si="1"/>
        <v>40.147836381531491</v>
      </c>
    </row>
    <row r="84" spans="2:4" x14ac:dyDescent="0.25">
      <c r="B84" s="11">
        <v>43</v>
      </c>
      <c r="C84" s="14">
        <f t="shared" si="0"/>
        <v>43.881222097150228</v>
      </c>
      <c r="D84" s="14">
        <f t="shared" si="1"/>
        <v>40.919901603749906</v>
      </c>
    </row>
    <row r="85" spans="2:4" x14ac:dyDescent="0.25">
      <c r="B85" s="11">
        <v>44</v>
      </c>
      <c r="C85" s="14">
        <f t="shared" si="0"/>
        <v>43.160388020319068</v>
      </c>
      <c r="D85" s="14">
        <f t="shared" si="1"/>
        <v>41.679502227539835</v>
      </c>
    </row>
    <row r="86" spans="2:4" x14ac:dyDescent="0.25">
      <c r="B86" s="11">
        <v>45</v>
      </c>
      <c r="C86" s="14">
        <f t="shared" si="0"/>
        <v>42.426406871192853</v>
      </c>
      <c r="D86" s="14">
        <f t="shared" si="1"/>
        <v>42.426406871192846</v>
      </c>
    </row>
    <row r="87" spans="2:4" x14ac:dyDescent="0.25">
      <c r="B87" s="11">
        <v>46</v>
      </c>
      <c r="C87" s="14">
        <f t="shared" si="0"/>
        <v>41.679502227539835</v>
      </c>
      <c r="D87" s="14">
        <f t="shared" si="1"/>
        <v>43.160388020319061</v>
      </c>
    </row>
    <row r="88" spans="2:4" x14ac:dyDescent="0.25">
      <c r="B88" s="11">
        <v>47</v>
      </c>
      <c r="C88" s="14">
        <f t="shared" si="0"/>
        <v>40.919901603749906</v>
      </c>
      <c r="D88" s="14">
        <f t="shared" si="1"/>
        <v>43.881222097150228</v>
      </c>
    </row>
    <row r="89" spans="2:4" x14ac:dyDescent="0.25">
      <c r="B89" s="11">
        <v>48</v>
      </c>
      <c r="C89" s="14">
        <f t="shared" si="0"/>
        <v>40.147836381531491</v>
      </c>
      <c r="D89" s="14">
        <f t="shared" si="1"/>
        <v>44.588689528643656</v>
      </c>
    </row>
    <row r="90" spans="2:4" x14ac:dyDescent="0.25">
      <c r="B90" s="11">
        <v>49</v>
      </c>
      <c r="C90" s="14">
        <f t="shared" si="0"/>
        <v>39.363541739430438</v>
      </c>
      <c r="D90" s="14">
        <f t="shared" si="1"/>
        <v>45.282574813366324</v>
      </c>
    </row>
    <row r="91" spans="2:4" x14ac:dyDescent="0.25">
      <c r="B91" s="11">
        <v>50</v>
      </c>
      <c r="C91" s="14">
        <f t="shared" si="0"/>
        <v>38.56725658119236</v>
      </c>
      <c r="D91" s="14">
        <f t="shared" si="1"/>
        <v>45.962666587138678</v>
      </c>
    </row>
    <row r="92" spans="2:4" x14ac:dyDescent="0.25">
      <c r="B92" s="11">
        <v>51</v>
      </c>
      <c r="C92" s="14">
        <f t="shared" si="0"/>
        <v>37.759223462990249</v>
      </c>
      <c r="D92" s="14">
        <f t="shared" si="1"/>
        <v>46.628757687418258</v>
      </c>
    </row>
    <row r="93" spans="2:4" x14ac:dyDescent="0.25">
      <c r="B93" s="11">
        <v>52</v>
      </c>
      <c r="C93" s="14">
        <f t="shared" si="0"/>
        <v>36.939688519539494</v>
      </c>
      <c r="D93" s="14">
        <f t="shared" si="1"/>
        <v>47.280645216403322</v>
      </c>
    </row>
    <row r="94" spans="2:4" x14ac:dyDescent="0.25">
      <c r="B94" s="11">
        <v>53</v>
      </c>
      <c r="C94" s="14">
        <f t="shared" si="0"/>
        <v>36.108901389122906</v>
      </c>
      <c r="D94" s="14">
        <f t="shared" si="1"/>
        <v>47.918130602837572</v>
      </c>
    </row>
    <row r="95" spans="2:4" x14ac:dyDescent="0.25">
      <c r="B95" s="11">
        <v>54</v>
      </c>
      <c r="C95" s="14">
        <f t="shared" si="0"/>
        <v>35.267115137548387</v>
      </c>
      <c r="D95" s="14">
        <f t="shared" si="1"/>
        <v>48.541019662496851</v>
      </c>
    </row>
    <row r="96" spans="2:4" x14ac:dyDescent="0.25">
      <c r="B96" s="11">
        <v>55</v>
      </c>
      <c r="C96" s="14">
        <f t="shared" si="0"/>
        <v>34.414586181062766</v>
      </c>
      <c r="D96" s="14">
        <f t="shared" si="1"/>
        <v>49.149122657339511</v>
      </c>
    </row>
    <row r="97" spans="2:4" x14ac:dyDescent="0.25">
      <c r="B97" s="11">
        <v>56</v>
      </c>
      <c r="C97" s="14">
        <f t="shared" si="0"/>
        <v>33.551574208244809</v>
      </c>
      <c r="D97" s="14">
        <f t="shared" si="1"/>
        <v>49.742254353302506</v>
      </c>
    </row>
    <row r="98" spans="2:4" x14ac:dyDescent="0.25">
      <c r="B98" s="11">
        <v>57</v>
      </c>
      <c r="C98" s="14">
        <f t="shared" si="0"/>
        <v>32.678342100901624</v>
      </c>
      <c r="D98" s="14">
        <f t="shared" si="1"/>
        <v>50.320234076725441</v>
      </c>
    </row>
    <row r="99" spans="2:4" x14ac:dyDescent="0.25">
      <c r="B99" s="11">
        <v>58</v>
      </c>
      <c r="C99" s="14">
        <f t="shared" si="0"/>
        <v>31.795155853992295</v>
      </c>
      <c r="D99" s="14">
        <f t="shared" si="1"/>
        <v>50.88288576938556</v>
      </c>
    </row>
    <row r="100" spans="2:4" x14ac:dyDescent="0.25">
      <c r="B100" s="11">
        <v>59</v>
      </c>
      <c r="C100" s="14">
        <f t="shared" si="0"/>
        <v>30.902284494603251</v>
      </c>
      <c r="D100" s="14">
        <f t="shared" si="1"/>
        <v>51.430038042126739</v>
      </c>
    </row>
    <row r="101" spans="2:4" x14ac:dyDescent="0.25">
      <c r="B101" s="11">
        <v>60</v>
      </c>
      <c r="C101" s="14">
        <f t="shared" si="0"/>
        <v>30.000000000000007</v>
      </c>
      <c r="D101" s="14">
        <f t="shared" si="1"/>
        <v>51.961524227066313</v>
      </c>
    </row>
    <row r="102" spans="2:4" x14ac:dyDescent="0.25">
      <c r="B102" s="11">
        <v>61</v>
      </c>
      <c r="C102" s="14">
        <f t="shared" si="0"/>
        <v>29.088577214780226</v>
      </c>
      <c r="D102" s="14">
        <f t="shared" si="1"/>
        <v>52.477182428363747</v>
      </c>
    </row>
    <row r="103" spans="2:4" x14ac:dyDescent="0.25">
      <c r="B103" s="11">
        <v>62</v>
      </c>
      <c r="C103" s="14">
        <f t="shared" si="0"/>
        <v>28.16829376715345</v>
      </c>
      <c r="D103" s="14">
        <f t="shared" si="1"/>
        <v>52.976855571535616</v>
      </c>
    </row>
    <row r="104" spans="2:4" x14ac:dyDescent="0.25">
      <c r="B104" s="11">
        <v>63</v>
      </c>
      <c r="C104" s="14">
        <f t="shared" si="0"/>
        <v>27.239429984372808</v>
      </c>
      <c r="D104" s="14">
        <f t="shared" si="1"/>
        <v>53.460391451302065</v>
      </c>
    </row>
    <row r="105" spans="2:4" x14ac:dyDescent="0.25">
      <c r="B105" s="11">
        <v>64</v>
      </c>
      <c r="C105" s="14">
        <f t="shared" ref="C105:C168" si="2">0+Umax*COS(RADIANS(B105))</f>
        <v>26.302268807344646</v>
      </c>
      <c r="D105" s="14">
        <f t="shared" ref="D105:D168" si="3">0+Umax*SIN(RADIANS(B105))</f>
        <v>53.92764277795002</v>
      </c>
    </row>
    <row r="106" spans="2:4" x14ac:dyDescent="0.25">
      <c r="B106" s="11">
        <v>65</v>
      </c>
      <c r="C106" s="14">
        <f t="shared" si="2"/>
        <v>25.357095704441967</v>
      </c>
      <c r="D106" s="14">
        <f t="shared" si="3"/>
        <v>54.378467222198999</v>
      </c>
    </row>
    <row r="107" spans="2:4" x14ac:dyDescent="0.25">
      <c r="B107" s="11">
        <v>66</v>
      </c>
      <c r="C107" s="14">
        <f t="shared" si="2"/>
        <v>24.404198584548013</v>
      </c>
      <c r="D107" s="14">
        <f t="shared" si="3"/>
        <v>54.812727458556054</v>
      </c>
    </row>
    <row r="108" spans="2:4" x14ac:dyDescent="0.25">
      <c r="B108" s="11">
        <v>67</v>
      </c>
      <c r="C108" s="14">
        <f t="shared" si="2"/>
        <v>23.443867709356422</v>
      </c>
      <c r="D108" s="14">
        <f t="shared" si="3"/>
        <v>55.230291207146422</v>
      </c>
    </row>
    <row r="109" spans="2:4" x14ac:dyDescent="0.25">
      <c r="B109" s="11">
        <v>68</v>
      </c>
      <c r="C109" s="14">
        <f t="shared" si="2"/>
        <v>22.476395604954718</v>
      </c>
      <c r="D109" s="14">
        <f t="shared" si="3"/>
        <v>55.631031274007242</v>
      </c>
    </row>
    <row r="110" spans="2:4" x14ac:dyDescent="0.25">
      <c r="B110" s="11">
        <v>69</v>
      </c>
      <c r="C110" s="14">
        <f t="shared" si="2"/>
        <v>21.502076972718022</v>
      </c>
      <c r="D110" s="14">
        <f t="shared" si="3"/>
        <v>56.014825589832107</v>
      </c>
    </row>
    <row r="111" spans="2:4" x14ac:dyDescent="0.25">
      <c r="B111" s="11">
        <v>70</v>
      </c>
      <c r="C111" s="14">
        <f t="shared" si="2"/>
        <v>20.521208599540131</v>
      </c>
      <c r="D111" s="14">
        <f t="shared" si="3"/>
        <v>56.381557247154497</v>
      </c>
    </row>
    <row r="112" spans="2:4" x14ac:dyDescent="0.25">
      <c r="B112" s="11">
        <v>71</v>
      </c>
      <c r="C112" s="14">
        <f t="shared" si="2"/>
        <v>19.534089267429405</v>
      </c>
      <c r="D112" s="14">
        <f t="shared" si="3"/>
        <v>56.731114535959001</v>
      </c>
    </row>
    <row r="113" spans="2:4" x14ac:dyDescent="0.25">
      <c r="B113" s="11">
        <v>72</v>
      </c>
      <c r="C113" s="14">
        <f t="shared" si="2"/>
        <v>18.541019662496847</v>
      </c>
      <c r="D113" s="14">
        <f t="shared" si="3"/>
        <v>57.063390977709211</v>
      </c>
    </row>
    <row r="114" spans="2:4" x14ac:dyDescent="0.25">
      <c r="B114" s="11">
        <v>73</v>
      </c>
      <c r="C114" s="14">
        <f t="shared" si="2"/>
        <v>17.542302283364208</v>
      </c>
      <c r="D114" s="14">
        <f t="shared" si="3"/>
        <v>57.378285357782126</v>
      </c>
    </row>
    <row r="115" spans="2:4" x14ac:dyDescent="0.25">
      <c r="B115" s="11">
        <v>74</v>
      </c>
      <c r="C115" s="14">
        <f t="shared" si="2"/>
        <v>16.538241349019948</v>
      </c>
      <c r="D115" s="14">
        <f t="shared" si="3"/>
        <v>57.675701756299134</v>
      </c>
    </row>
    <row r="116" spans="2:4" x14ac:dyDescent="0.25">
      <c r="B116" s="11">
        <v>75</v>
      </c>
      <c r="C116" s="14">
        <f t="shared" si="2"/>
        <v>15.529142706151244</v>
      </c>
      <c r="D116" s="14">
        <f t="shared" si="3"/>
        <v>57.955549577344101</v>
      </c>
    </row>
    <row r="117" spans="2:4" x14ac:dyDescent="0.25">
      <c r="B117" s="11">
        <v>76</v>
      </c>
      <c r="C117" s="14">
        <f t="shared" si="2"/>
        <v>14.51531373598006</v>
      </c>
      <c r="D117" s="14">
        <f t="shared" si="3"/>
        <v>58.217743576559791</v>
      </c>
    </row>
    <row r="118" spans="2:4" x14ac:dyDescent="0.25">
      <c r="B118" s="11">
        <v>77</v>
      </c>
      <c r="C118" s="14">
        <f t="shared" si="2"/>
        <v>13.497063260631895</v>
      </c>
      <c r="D118" s="14">
        <f t="shared" si="3"/>
        <v>58.462203887114114</v>
      </c>
    </row>
    <row r="119" spans="2:4" x14ac:dyDescent="0.25">
      <c r="B119" s="11">
        <v>78</v>
      </c>
      <c r="C119" s="14">
        <f t="shared" si="2"/>
        <v>12.474701449065567</v>
      </c>
      <c r="D119" s="14">
        <f t="shared" si="3"/>
        <v>58.688856044028334</v>
      </c>
    </row>
    <row r="120" spans="2:4" x14ac:dyDescent="0.25">
      <c r="B120" s="11">
        <v>79</v>
      </c>
      <c r="C120" s="14">
        <f t="shared" si="2"/>
        <v>11.448539722592695</v>
      </c>
      <c r="D120" s="14">
        <f t="shared" si="3"/>
        <v>58.897631006859839</v>
      </c>
    </row>
    <row r="121" spans="2:4" x14ac:dyDescent="0.25">
      <c r="B121" s="11">
        <v>80</v>
      </c>
      <c r="C121" s="14">
        <f t="shared" si="2"/>
        <v>10.418890660015824</v>
      </c>
      <c r="D121" s="14">
        <f t="shared" si="3"/>
        <v>59.088465180732484</v>
      </c>
    </row>
    <row r="122" spans="2:4" x14ac:dyDescent="0.25">
      <c r="B122" s="11">
        <v>81</v>
      </c>
      <c r="C122" s="14">
        <f t="shared" si="2"/>
        <v>9.3860679024138562</v>
      </c>
      <c r="D122" s="14">
        <f t="shared" si="3"/>
        <v>59.261300435708264</v>
      </c>
    </row>
    <row r="123" spans="2:4" x14ac:dyDescent="0.25">
      <c r="B123" s="11">
        <v>82</v>
      </c>
      <c r="C123" s="14">
        <f t="shared" si="2"/>
        <v>8.3503860576039273</v>
      </c>
      <c r="D123" s="14">
        <f t="shared" si="3"/>
        <v>59.416084124494219</v>
      </c>
    </row>
    <row r="124" spans="2:4" x14ac:dyDescent="0.25">
      <c r="B124" s="11">
        <v>83</v>
      </c>
      <c r="C124" s="14">
        <f t="shared" si="2"/>
        <v>7.3121606043088496</v>
      </c>
      <c r="D124" s="14">
        <f t="shared" si="3"/>
        <v>59.552769098479317</v>
      </c>
    </row>
    <row r="125" spans="2:4" x14ac:dyDescent="0.25">
      <c r="B125" s="11">
        <v>84</v>
      </c>
      <c r="C125" s="14">
        <f t="shared" si="2"/>
        <v>6.2717077960592071</v>
      </c>
      <c r="D125" s="14">
        <f t="shared" si="3"/>
        <v>59.6713137220964</v>
      </c>
    </row>
    <row r="126" spans="2:4" x14ac:dyDescent="0.25">
      <c r="B126" s="11">
        <v>85</v>
      </c>
      <c r="C126" s="14">
        <f t="shared" si="2"/>
        <v>5.2293445648594883</v>
      </c>
      <c r="D126" s="14">
        <f t="shared" si="3"/>
        <v>59.771681885504734</v>
      </c>
    </row>
    <row r="127" spans="2:4" x14ac:dyDescent="0.25">
      <c r="B127" s="11">
        <v>86</v>
      </c>
      <c r="C127" s="14">
        <f t="shared" si="2"/>
        <v>4.1853884246475141</v>
      </c>
      <c r="D127" s="14">
        <f t="shared" si="3"/>
        <v>59.853843015589455</v>
      </c>
    </row>
    <row r="128" spans="2:4" x14ac:dyDescent="0.25">
      <c r="B128" s="11">
        <v>87</v>
      </c>
      <c r="C128" s="14">
        <f t="shared" si="2"/>
        <v>3.140157374576638</v>
      </c>
      <c r="D128" s="14">
        <f t="shared" si="3"/>
        <v>59.917772085274429</v>
      </c>
    </row>
    <row r="129" spans="2:4" x14ac:dyDescent="0.25">
      <c r="B129" s="11">
        <v>88</v>
      </c>
      <c r="C129" s="14">
        <f t="shared" si="2"/>
        <v>2.093969802150065</v>
      </c>
      <c r="D129" s="14">
        <f t="shared" si="3"/>
        <v>59.963449621145749</v>
      </c>
    </row>
    <row r="130" spans="2:4" x14ac:dyDescent="0.25">
      <c r="B130" s="11">
        <v>89</v>
      </c>
      <c r="C130" s="14">
        <f t="shared" si="2"/>
        <v>1.047144386237016</v>
      </c>
      <c r="D130" s="14">
        <f t="shared" si="3"/>
        <v>59.990861709383474</v>
      </c>
    </row>
    <row r="131" spans="2:4" x14ac:dyDescent="0.25">
      <c r="B131" s="11">
        <v>90</v>
      </c>
      <c r="C131" s="14">
        <f t="shared" si="2"/>
        <v>3.67544536472586E-15</v>
      </c>
      <c r="D131" s="14">
        <f t="shared" si="3"/>
        <v>60</v>
      </c>
    </row>
    <row r="132" spans="2:4" x14ac:dyDescent="0.25">
      <c r="B132" s="11">
        <v>91</v>
      </c>
      <c r="C132" s="14">
        <f t="shared" si="2"/>
        <v>-1.0471443862370087</v>
      </c>
      <c r="D132" s="14">
        <f t="shared" si="3"/>
        <v>59.990861709383474</v>
      </c>
    </row>
    <row r="133" spans="2:4" x14ac:dyDescent="0.25">
      <c r="B133" s="11">
        <v>92</v>
      </c>
      <c r="C133" s="14">
        <f t="shared" si="2"/>
        <v>-2.0939698021500575</v>
      </c>
      <c r="D133" s="14">
        <f t="shared" si="3"/>
        <v>59.963449621145749</v>
      </c>
    </row>
    <row r="134" spans="2:4" x14ac:dyDescent="0.25">
      <c r="B134" s="11">
        <v>93</v>
      </c>
      <c r="C134" s="14">
        <f t="shared" si="2"/>
        <v>-3.1401573745766305</v>
      </c>
      <c r="D134" s="14">
        <f t="shared" si="3"/>
        <v>59.917772085274429</v>
      </c>
    </row>
    <row r="135" spans="2:4" x14ac:dyDescent="0.25">
      <c r="B135" s="11">
        <v>94</v>
      </c>
      <c r="C135" s="14">
        <f t="shared" si="2"/>
        <v>-4.1853884246475195</v>
      </c>
      <c r="D135" s="14">
        <f t="shared" si="3"/>
        <v>59.853843015589455</v>
      </c>
    </row>
    <row r="136" spans="2:4" x14ac:dyDescent="0.25">
      <c r="B136" s="11">
        <v>95</v>
      </c>
      <c r="C136" s="14">
        <f t="shared" si="2"/>
        <v>-5.2293445648594945</v>
      </c>
      <c r="D136" s="14">
        <f t="shared" si="3"/>
        <v>59.771681885504734</v>
      </c>
    </row>
    <row r="137" spans="2:4" x14ac:dyDescent="0.25">
      <c r="B137" s="11">
        <v>96</v>
      </c>
      <c r="C137" s="14">
        <f t="shared" si="2"/>
        <v>-6.2717077960592134</v>
      </c>
      <c r="D137" s="14">
        <f t="shared" si="3"/>
        <v>59.6713137220964</v>
      </c>
    </row>
    <row r="138" spans="2:4" x14ac:dyDescent="0.25">
      <c r="B138" s="11">
        <v>97</v>
      </c>
      <c r="C138" s="14">
        <f t="shared" si="2"/>
        <v>-7.3121606043088416</v>
      </c>
      <c r="D138" s="14">
        <f t="shared" si="3"/>
        <v>59.552769098479324</v>
      </c>
    </row>
    <row r="139" spans="2:4" x14ac:dyDescent="0.25">
      <c r="B139" s="11">
        <v>98</v>
      </c>
      <c r="C139" s="14">
        <f t="shared" si="2"/>
        <v>-8.3503860576039219</v>
      </c>
      <c r="D139" s="14">
        <f t="shared" si="3"/>
        <v>59.416084124494219</v>
      </c>
    </row>
    <row r="140" spans="2:4" x14ac:dyDescent="0.25">
      <c r="B140" s="11">
        <v>99</v>
      </c>
      <c r="C140" s="14">
        <f t="shared" si="2"/>
        <v>-9.3860679024138491</v>
      </c>
      <c r="D140" s="14">
        <f t="shared" si="3"/>
        <v>59.261300435708264</v>
      </c>
    </row>
    <row r="141" spans="2:4" x14ac:dyDescent="0.25">
      <c r="B141" s="11">
        <v>100</v>
      </c>
      <c r="C141" s="14">
        <f t="shared" si="2"/>
        <v>-10.418890660015819</v>
      </c>
      <c r="D141" s="14">
        <f t="shared" si="3"/>
        <v>59.088465180732484</v>
      </c>
    </row>
    <row r="142" spans="2:4" x14ac:dyDescent="0.25">
      <c r="B142" s="11">
        <v>101</v>
      </c>
      <c r="C142" s="14">
        <f t="shared" si="2"/>
        <v>-11.448539722592688</v>
      </c>
      <c r="D142" s="14">
        <f t="shared" si="3"/>
        <v>58.897631006859839</v>
      </c>
    </row>
    <row r="143" spans="2:4" x14ac:dyDescent="0.25">
      <c r="B143" s="11">
        <v>102</v>
      </c>
      <c r="C143" s="14">
        <f t="shared" si="2"/>
        <v>-12.474701449065561</v>
      </c>
      <c r="D143" s="14">
        <f t="shared" si="3"/>
        <v>58.688856044028341</v>
      </c>
    </row>
    <row r="144" spans="2:4" x14ac:dyDescent="0.25">
      <c r="B144" s="11">
        <v>103</v>
      </c>
      <c r="C144" s="14">
        <f t="shared" si="2"/>
        <v>-13.497063260631903</v>
      </c>
      <c r="D144" s="14">
        <f t="shared" si="3"/>
        <v>58.462203887114114</v>
      </c>
    </row>
    <row r="145" spans="2:4" x14ac:dyDescent="0.25">
      <c r="B145" s="11">
        <v>104</v>
      </c>
      <c r="C145" s="14">
        <f t="shared" si="2"/>
        <v>-14.515313735980067</v>
      </c>
      <c r="D145" s="14">
        <f t="shared" si="3"/>
        <v>58.217743576559791</v>
      </c>
    </row>
    <row r="146" spans="2:4" x14ac:dyDescent="0.25">
      <c r="B146" s="11">
        <v>105</v>
      </c>
      <c r="C146" s="14">
        <f t="shared" si="2"/>
        <v>-15.529142706151251</v>
      </c>
      <c r="D146" s="14">
        <f t="shared" si="3"/>
        <v>57.955549577344101</v>
      </c>
    </row>
    <row r="147" spans="2:4" x14ac:dyDescent="0.25">
      <c r="B147" s="11">
        <v>106</v>
      </c>
      <c r="C147" s="14">
        <f t="shared" si="2"/>
        <v>-16.538241349019945</v>
      </c>
      <c r="D147" s="14">
        <f t="shared" si="3"/>
        <v>57.675701756299134</v>
      </c>
    </row>
    <row r="148" spans="2:4" x14ac:dyDescent="0.25">
      <c r="B148" s="11">
        <v>107</v>
      </c>
      <c r="C148" s="14">
        <f t="shared" si="2"/>
        <v>-17.542302283364201</v>
      </c>
      <c r="D148" s="14">
        <f t="shared" si="3"/>
        <v>57.378285357782133</v>
      </c>
    </row>
    <row r="149" spans="2:4" x14ac:dyDescent="0.25">
      <c r="B149" s="11">
        <v>108</v>
      </c>
      <c r="C149" s="14">
        <f t="shared" si="2"/>
        <v>-18.54101966249684</v>
      </c>
      <c r="D149" s="14">
        <f t="shared" si="3"/>
        <v>57.063390977709219</v>
      </c>
    </row>
    <row r="150" spans="2:4" x14ac:dyDescent="0.25">
      <c r="B150" s="11">
        <v>109</v>
      </c>
      <c r="C150" s="14">
        <f t="shared" si="2"/>
        <v>-19.534089267429398</v>
      </c>
      <c r="D150" s="14">
        <f t="shared" si="3"/>
        <v>56.731114535959009</v>
      </c>
    </row>
    <row r="151" spans="2:4" x14ac:dyDescent="0.25">
      <c r="B151" s="11">
        <v>110</v>
      </c>
      <c r="C151" s="14">
        <f t="shared" si="2"/>
        <v>-20.521208599540124</v>
      </c>
      <c r="D151" s="14">
        <f t="shared" si="3"/>
        <v>56.381557247154504</v>
      </c>
    </row>
    <row r="152" spans="2:4" x14ac:dyDescent="0.25">
      <c r="B152" s="11">
        <v>111</v>
      </c>
      <c r="C152" s="14">
        <f t="shared" si="2"/>
        <v>-21.502076972718015</v>
      </c>
      <c r="D152" s="14">
        <f t="shared" si="3"/>
        <v>56.014825589832107</v>
      </c>
    </row>
    <row r="153" spans="2:4" x14ac:dyDescent="0.25">
      <c r="B153" s="11">
        <v>112</v>
      </c>
      <c r="C153" s="14">
        <f t="shared" si="2"/>
        <v>-22.476395604954725</v>
      </c>
      <c r="D153" s="14">
        <f t="shared" si="3"/>
        <v>55.631031274007242</v>
      </c>
    </row>
    <row r="154" spans="2:4" x14ac:dyDescent="0.25">
      <c r="B154" s="11">
        <v>113</v>
      </c>
      <c r="C154" s="14">
        <f t="shared" si="2"/>
        <v>-23.443867709356425</v>
      </c>
      <c r="D154" s="14">
        <f t="shared" si="3"/>
        <v>55.230291207146415</v>
      </c>
    </row>
    <row r="155" spans="2:4" x14ac:dyDescent="0.25">
      <c r="B155" s="11">
        <v>114</v>
      </c>
      <c r="C155" s="14">
        <f t="shared" si="2"/>
        <v>-24.404198584548016</v>
      </c>
      <c r="D155" s="14">
        <f t="shared" si="3"/>
        <v>54.812727458556054</v>
      </c>
    </row>
    <row r="156" spans="2:4" x14ac:dyDescent="0.25">
      <c r="B156" s="11">
        <v>115</v>
      </c>
      <c r="C156" s="14">
        <f t="shared" si="2"/>
        <v>-25.35709570444196</v>
      </c>
      <c r="D156" s="14">
        <f t="shared" si="3"/>
        <v>54.378467222199006</v>
      </c>
    </row>
    <row r="157" spans="2:4" x14ac:dyDescent="0.25">
      <c r="B157" s="11">
        <v>116</v>
      </c>
      <c r="C157" s="14">
        <f t="shared" si="2"/>
        <v>-26.30226880734465</v>
      </c>
      <c r="D157" s="14">
        <f t="shared" si="3"/>
        <v>53.927642777950012</v>
      </c>
    </row>
    <row r="158" spans="2:4" x14ac:dyDescent="0.25">
      <c r="B158" s="11">
        <v>117</v>
      </c>
      <c r="C158" s="14">
        <f t="shared" si="2"/>
        <v>-27.239429984372801</v>
      </c>
      <c r="D158" s="14">
        <f t="shared" si="3"/>
        <v>53.460391451302073</v>
      </c>
    </row>
    <row r="159" spans="2:4" x14ac:dyDescent="0.25">
      <c r="B159" s="11">
        <v>118</v>
      </c>
      <c r="C159" s="14">
        <f t="shared" si="2"/>
        <v>-28.168293767153454</v>
      </c>
      <c r="D159" s="14">
        <f t="shared" si="3"/>
        <v>52.976855571535616</v>
      </c>
    </row>
    <row r="160" spans="2:4" x14ac:dyDescent="0.25">
      <c r="B160" s="11">
        <v>119</v>
      </c>
      <c r="C160" s="14">
        <f t="shared" si="2"/>
        <v>-29.088577214780219</v>
      </c>
      <c r="D160" s="14">
        <f t="shared" si="3"/>
        <v>52.477182428363754</v>
      </c>
    </row>
    <row r="161" spans="2:4" x14ac:dyDescent="0.25">
      <c r="B161" s="11">
        <v>120</v>
      </c>
      <c r="C161" s="14">
        <f t="shared" si="2"/>
        <v>-29.999999999999986</v>
      </c>
      <c r="D161" s="14">
        <f t="shared" si="3"/>
        <v>51.96152422706632</v>
      </c>
    </row>
    <row r="162" spans="2:4" x14ac:dyDescent="0.25">
      <c r="B162" s="11">
        <v>121</v>
      </c>
      <c r="C162" s="14">
        <f t="shared" si="2"/>
        <v>-30.902284494603258</v>
      </c>
      <c r="D162" s="14">
        <f t="shared" si="3"/>
        <v>51.430038042126739</v>
      </c>
    </row>
    <row r="163" spans="2:4" x14ac:dyDescent="0.25">
      <c r="B163" s="11">
        <v>122</v>
      </c>
      <c r="C163" s="14">
        <f t="shared" si="2"/>
        <v>-31.795155853992288</v>
      </c>
      <c r="D163" s="14">
        <f t="shared" si="3"/>
        <v>50.882885769385567</v>
      </c>
    </row>
    <row r="164" spans="2:4" x14ac:dyDescent="0.25">
      <c r="B164" s="11">
        <v>123</v>
      </c>
      <c r="C164" s="14">
        <f t="shared" si="2"/>
        <v>-32.678342100901624</v>
      </c>
      <c r="D164" s="14">
        <f t="shared" si="3"/>
        <v>50.320234076725434</v>
      </c>
    </row>
    <row r="165" spans="2:4" x14ac:dyDescent="0.25">
      <c r="B165" s="11">
        <v>124</v>
      </c>
      <c r="C165" s="14">
        <f t="shared" si="2"/>
        <v>-33.551574208244801</v>
      </c>
      <c r="D165" s="14">
        <f t="shared" si="3"/>
        <v>49.742254353302506</v>
      </c>
    </row>
    <row r="166" spans="2:4" x14ac:dyDescent="0.25">
      <c r="B166" s="11">
        <v>125</v>
      </c>
      <c r="C166" s="14">
        <f t="shared" si="2"/>
        <v>-34.414586181062766</v>
      </c>
      <c r="D166" s="14">
        <f t="shared" si="3"/>
        <v>49.149122657339504</v>
      </c>
    </row>
    <row r="167" spans="2:4" x14ac:dyDescent="0.25">
      <c r="B167" s="11">
        <v>126</v>
      </c>
      <c r="C167" s="14">
        <f t="shared" si="2"/>
        <v>-35.26711513754838</v>
      </c>
      <c r="D167" s="14">
        <f t="shared" si="3"/>
        <v>48.541019662496851</v>
      </c>
    </row>
    <row r="168" spans="2:4" x14ac:dyDescent="0.25">
      <c r="B168" s="11">
        <v>127</v>
      </c>
      <c r="C168" s="14">
        <f t="shared" si="2"/>
        <v>-36.108901389122906</v>
      </c>
      <c r="D168" s="14">
        <f t="shared" si="3"/>
        <v>47.918130602837564</v>
      </c>
    </row>
    <row r="169" spans="2:4" x14ac:dyDescent="0.25">
      <c r="B169" s="11">
        <v>128</v>
      </c>
      <c r="C169" s="14">
        <f t="shared" ref="C169:C232" si="4">0+Umax*COS(RADIANS(B169))</f>
        <v>-36.939688519539494</v>
      </c>
      <c r="D169" s="14">
        <f t="shared" ref="D169:D232" si="5">0+Umax*SIN(RADIANS(B169))</f>
        <v>47.280645216403322</v>
      </c>
    </row>
    <row r="170" spans="2:4" x14ac:dyDescent="0.25">
      <c r="B170" s="11">
        <v>129</v>
      </c>
      <c r="C170" s="14">
        <f t="shared" si="4"/>
        <v>-37.759223462990235</v>
      </c>
      <c r="D170" s="14">
        <f t="shared" si="5"/>
        <v>46.628757687418258</v>
      </c>
    </row>
    <row r="171" spans="2:4" x14ac:dyDescent="0.25">
      <c r="B171" s="11">
        <v>130</v>
      </c>
      <c r="C171" s="14">
        <f t="shared" si="4"/>
        <v>-38.56725658119236</v>
      </c>
      <c r="D171" s="14">
        <f t="shared" si="5"/>
        <v>45.962666587138678</v>
      </c>
    </row>
    <row r="172" spans="2:4" x14ac:dyDescent="0.25">
      <c r="B172" s="11">
        <v>131</v>
      </c>
      <c r="C172" s="14">
        <f t="shared" si="4"/>
        <v>-39.363541739430431</v>
      </c>
      <c r="D172" s="14">
        <f t="shared" si="5"/>
        <v>45.282574813366324</v>
      </c>
    </row>
    <row r="173" spans="2:4" x14ac:dyDescent="0.25">
      <c r="B173" s="11">
        <v>132</v>
      </c>
      <c r="C173" s="14">
        <f t="shared" si="4"/>
        <v>-40.147836381531491</v>
      </c>
      <c r="D173" s="14">
        <f t="shared" si="5"/>
        <v>44.588689528643656</v>
      </c>
    </row>
    <row r="174" spans="2:4" x14ac:dyDescent="0.25">
      <c r="B174" s="11">
        <v>133</v>
      </c>
      <c r="C174" s="14">
        <f t="shared" si="4"/>
        <v>-40.919901603749899</v>
      </c>
      <c r="D174" s="14">
        <f t="shared" si="5"/>
        <v>43.881222097150236</v>
      </c>
    </row>
    <row r="175" spans="2:4" x14ac:dyDescent="0.25">
      <c r="B175" s="11">
        <v>134</v>
      </c>
      <c r="C175" s="14">
        <f t="shared" si="4"/>
        <v>-41.679502227539842</v>
      </c>
      <c r="D175" s="14">
        <f t="shared" si="5"/>
        <v>43.160388020319061</v>
      </c>
    </row>
    <row r="176" spans="2:4" x14ac:dyDescent="0.25">
      <c r="B176" s="11">
        <v>135</v>
      </c>
      <c r="C176" s="14">
        <f t="shared" si="4"/>
        <v>-42.426406871192846</v>
      </c>
      <c r="D176" s="14">
        <f t="shared" si="5"/>
        <v>42.426406871192853</v>
      </c>
    </row>
    <row r="177" spans="2:4" x14ac:dyDescent="0.25">
      <c r="B177" s="11">
        <v>136</v>
      </c>
      <c r="C177" s="14">
        <f t="shared" si="4"/>
        <v>-43.160388020319068</v>
      </c>
      <c r="D177" s="14">
        <f t="shared" si="5"/>
        <v>41.679502227539828</v>
      </c>
    </row>
    <row r="178" spans="2:4" x14ac:dyDescent="0.25">
      <c r="B178" s="11">
        <v>137</v>
      </c>
      <c r="C178" s="14">
        <f t="shared" si="4"/>
        <v>-43.881222097150228</v>
      </c>
      <c r="D178" s="14">
        <f t="shared" si="5"/>
        <v>40.919901603749913</v>
      </c>
    </row>
    <row r="179" spans="2:4" x14ac:dyDescent="0.25">
      <c r="B179" s="11">
        <v>138</v>
      </c>
      <c r="C179" s="14">
        <f t="shared" si="4"/>
        <v>-44.588689528643641</v>
      </c>
      <c r="D179" s="14">
        <f t="shared" si="5"/>
        <v>40.147836381531498</v>
      </c>
    </row>
    <row r="180" spans="2:4" x14ac:dyDescent="0.25">
      <c r="B180" s="11">
        <v>139</v>
      </c>
      <c r="C180" s="14">
        <f t="shared" si="4"/>
        <v>-45.282574813366324</v>
      </c>
      <c r="D180" s="14">
        <f t="shared" si="5"/>
        <v>39.363541739430438</v>
      </c>
    </row>
    <row r="181" spans="2:4" x14ac:dyDescent="0.25">
      <c r="B181" s="11">
        <v>140</v>
      </c>
      <c r="C181" s="14">
        <f t="shared" si="4"/>
        <v>-45.962666587138671</v>
      </c>
      <c r="D181" s="14">
        <f t="shared" si="5"/>
        <v>38.567256581192368</v>
      </c>
    </row>
    <row r="182" spans="2:4" x14ac:dyDescent="0.25">
      <c r="B182" s="11">
        <v>141</v>
      </c>
      <c r="C182" s="14">
        <f t="shared" si="4"/>
        <v>-46.628757687418258</v>
      </c>
      <c r="D182" s="14">
        <f t="shared" si="5"/>
        <v>37.759223462990242</v>
      </c>
    </row>
    <row r="183" spans="2:4" x14ac:dyDescent="0.25">
      <c r="B183" s="11">
        <v>142</v>
      </c>
      <c r="C183" s="14">
        <f t="shared" si="4"/>
        <v>-47.280645216403315</v>
      </c>
      <c r="D183" s="14">
        <f t="shared" si="5"/>
        <v>36.939688519539501</v>
      </c>
    </row>
    <row r="184" spans="2:4" x14ac:dyDescent="0.25">
      <c r="B184" s="11">
        <v>143</v>
      </c>
      <c r="C184" s="14">
        <f t="shared" si="4"/>
        <v>-47.918130602837579</v>
      </c>
      <c r="D184" s="14">
        <f t="shared" si="5"/>
        <v>36.108901389122892</v>
      </c>
    </row>
    <row r="185" spans="2:4" x14ac:dyDescent="0.25">
      <c r="B185" s="11">
        <v>144</v>
      </c>
      <c r="C185" s="14">
        <f t="shared" si="4"/>
        <v>-48.541019662496844</v>
      </c>
      <c r="D185" s="14">
        <f t="shared" si="5"/>
        <v>35.267115137548394</v>
      </c>
    </row>
    <row r="186" spans="2:4" x14ac:dyDescent="0.25">
      <c r="B186" s="11">
        <v>145</v>
      </c>
      <c r="C186" s="14">
        <f t="shared" si="4"/>
        <v>-49.149122657339518</v>
      </c>
      <c r="D186" s="14">
        <f t="shared" si="5"/>
        <v>34.414586181062759</v>
      </c>
    </row>
    <row r="187" spans="2:4" x14ac:dyDescent="0.25">
      <c r="B187" s="11">
        <v>146</v>
      </c>
      <c r="C187" s="14">
        <f t="shared" si="4"/>
        <v>-49.742254353302499</v>
      </c>
      <c r="D187" s="14">
        <f t="shared" si="5"/>
        <v>33.551574208244816</v>
      </c>
    </row>
    <row r="188" spans="2:4" x14ac:dyDescent="0.25">
      <c r="B188" s="11">
        <v>147</v>
      </c>
      <c r="C188" s="14">
        <f t="shared" si="4"/>
        <v>-50.320234076725434</v>
      </c>
      <c r="D188" s="14">
        <f t="shared" si="5"/>
        <v>32.678342100901638</v>
      </c>
    </row>
    <row r="189" spans="2:4" x14ac:dyDescent="0.25">
      <c r="B189" s="11">
        <v>148</v>
      </c>
      <c r="C189" s="14">
        <f t="shared" si="4"/>
        <v>-50.88288576938556</v>
      </c>
      <c r="D189" s="14">
        <f t="shared" si="5"/>
        <v>31.795155853992295</v>
      </c>
    </row>
    <row r="190" spans="2:4" x14ac:dyDescent="0.25">
      <c r="B190" s="11">
        <v>149</v>
      </c>
      <c r="C190" s="14">
        <f t="shared" si="4"/>
        <v>-51.430038042126732</v>
      </c>
      <c r="D190" s="14">
        <f t="shared" si="5"/>
        <v>30.902284494603261</v>
      </c>
    </row>
    <row r="191" spans="2:4" x14ac:dyDescent="0.25">
      <c r="B191" s="11">
        <v>150</v>
      </c>
      <c r="C191" s="14">
        <f t="shared" si="4"/>
        <v>-51.96152422706632</v>
      </c>
      <c r="D191" s="14">
        <f t="shared" si="5"/>
        <v>29.999999999999996</v>
      </c>
    </row>
    <row r="192" spans="2:4" x14ac:dyDescent="0.25">
      <c r="B192" s="11">
        <v>151</v>
      </c>
      <c r="C192" s="14">
        <f t="shared" si="4"/>
        <v>-52.477182428363747</v>
      </c>
      <c r="D192" s="14">
        <f t="shared" si="5"/>
        <v>29.08857721478023</v>
      </c>
    </row>
    <row r="193" spans="2:4" x14ac:dyDescent="0.25">
      <c r="B193" s="11">
        <v>152</v>
      </c>
      <c r="C193" s="14">
        <f t="shared" si="4"/>
        <v>-52.976855571535623</v>
      </c>
      <c r="D193" s="14">
        <f t="shared" si="5"/>
        <v>28.168293767153443</v>
      </c>
    </row>
    <row r="194" spans="2:4" x14ac:dyDescent="0.25">
      <c r="B194" s="11">
        <v>153</v>
      </c>
      <c r="C194" s="14">
        <f t="shared" si="4"/>
        <v>-53.460391451302065</v>
      </c>
      <c r="D194" s="14">
        <f t="shared" si="5"/>
        <v>27.239429984372812</v>
      </c>
    </row>
    <row r="195" spans="2:4" x14ac:dyDescent="0.25">
      <c r="B195" s="11">
        <v>154</v>
      </c>
      <c r="C195" s="14">
        <f t="shared" si="4"/>
        <v>-53.92764277795002</v>
      </c>
      <c r="D195" s="14">
        <f t="shared" si="5"/>
        <v>26.302268807344639</v>
      </c>
    </row>
    <row r="196" spans="2:4" x14ac:dyDescent="0.25">
      <c r="B196" s="11">
        <v>155</v>
      </c>
      <c r="C196" s="14">
        <f t="shared" si="4"/>
        <v>-54.378467222198999</v>
      </c>
      <c r="D196" s="14">
        <f t="shared" si="5"/>
        <v>25.357095704441971</v>
      </c>
    </row>
    <row r="197" spans="2:4" x14ac:dyDescent="0.25">
      <c r="B197" s="11">
        <v>156</v>
      </c>
      <c r="C197" s="14">
        <f t="shared" si="4"/>
        <v>-54.812727458556047</v>
      </c>
      <c r="D197" s="14">
        <f t="shared" si="5"/>
        <v>24.404198584548027</v>
      </c>
    </row>
    <row r="198" spans="2:4" x14ac:dyDescent="0.25">
      <c r="B198" s="11">
        <v>157</v>
      </c>
      <c r="C198" s="14">
        <f t="shared" si="4"/>
        <v>-55.230291207146422</v>
      </c>
      <c r="D198" s="14">
        <f t="shared" si="5"/>
        <v>23.443867709356425</v>
      </c>
    </row>
    <row r="199" spans="2:4" x14ac:dyDescent="0.25">
      <c r="B199" s="11">
        <v>158</v>
      </c>
      <c r="C199" s="14">
        <f t="shared" si="4"/>
        <v>-55.631031274007242</v>
      </c>
      <c r="D199" s="14">
        <f t="shared" si="5"/>
        <v>22.476395604954735</v>
      </c>
    </row>
    <row r="200" spans="2:4" x14ac:dyDescent="0.25">
      <c r="B200" s="11">
        <v>159</v>
      </c>
      <c r="C200" s="14">
        <f t="shared" si="4"/>
        <v>-56.014825589832107</v>
      </c>
      <c r="D200" s="14">
        <f t="shared" si="5"/>
        <v>21.502076972718012</v>
      </c>
    </row>
    <row r="201" spans="2:4" x14ac:dyDescent="0.25">
      <c r="B201" s="11">
        <v>160</v>
      </c>
      <c r="C201" s="14">
        <f t="shared" si="4"/>
        <v>-56.381557247154497</v>
      </c>
      <c r="D201" s="14">
        <f t="shared" si="5"/>
        <v>20.521208599540131</v>
      </c>
    </row>
    <row r="202" spans="2:4" x14ac:dyDescent="0.25">
      <c r="B202" s="11">
        <v>161</v>
      </c>
      <c r="C202" s="14">
        <f t="shared" si="4"/>
        <v>-56.731114535959009</v>
      </c>
      <c r="D202" s="14">
        <f t="shared" si="5"/>
        <v>19.534089267429394</v>
      </c>
    </row>
    <row r="203" spans="2:4" x14ac:dyDescent="0.25">
      <c r="B203" s="11">
        <v>162</v>
      </c>
      <c r="C203" s="14">
        <f t="shared" si="4"/>
        <v>-57.063390977709211</v>
      </c>
      <c r="D203" s="14">
        <f t="shared" si="5"/>
        <v>18.541019662496851</v>
      </c>
    </row>
    <row r="204" spans="2:4" x14ac:dyDescent="0.25">
      <c r="B204" s="11">
        <v>163</v>
      </c>
      <c r="C204" s="14">
        <f t="shared" si="4"/>
        <v>-57.378285357782133</v>
      </c>
      <c r="D204" s="14">
        <f t="shared" si="5"/>
        <v>17.542302283364197</v>
      </c>
    </row>
    <row r="205" spans="2:4" x14ac:dyDescent="0.25">
      <c r="B205" s="11">
        <v>164</v>
      </c>
      <c r="C205" s="14">
        <f t="shared" si="4"/>
        <v>-57.675701756299134</v>
      </c>
      <c r="D205" s="14">
        <f t="shared" si="5"/>
        <v>16.538241349019952</v>
      </c>
    </row>
    <row r="206" spans="2:4" x14ac:dyDescent="0.25">
      <c r="B206" s="11">
        <v>165</v>
      </c>
      <c r="C206" s="14">
        <f t="shared" si="4"/>
        <v>-57.955549577344094</v>
      </c>
      <c r="D206" s="14">
        <f t="shared" si="5"/>
        <v>15.52914270615126</v>
      </c>
    </row>
    <row r="207" spans="2:4" x14ac:dyDescent="0.25">
      <c r="B207" s="11">
        <v>166</v>
      </c>
      <c r="C207" s="14">
        <f t="shared" si="4"/>
        <v>-58.217743576559791</v>
      </c>
      <c r="D207" s="14">
        <f t="shared" si="5"/>
        <v>14.515313735980063</v>
      </c>
    </row>
    <row r="208" spans="2:4" x14ac:dyDescent="0.25">
      <c r="B208" s="11">
        <v>167</v>
      </c>
      <c r="C208" s="14">
        <f t="shared" si="4"/>
        <v>-58.462203887114107</v>
      </c>
      <c r="D208" s="14">
        <f t="shared" si="5"/>
        <v>13.497063260631911</v>
      </c>
    </row>
    <row r="209" spans="2:4" x14ac:dyDescent="0.25">
      <c r="B209" s="11">
        <v>168</v>
      </c>
      <c r="C209" s="14">
        <f t="shared" si="4"/>
        <v>-58.688856044028341</v>
      </c>
      <c r="D209" s="14">
        <f t="shared" si="5"/>
        <v>12.474701449065559</v>
      </c>
    </row>
    <row r="210" spans="2:4" x14ac:dyDescent="0.25">
      <c r="B210" s="11">
        <v>169</v>
      </c>
      <c r="C210" s="14">
        <f t="shared" si="4"/>
        <v>-58.897631006859839</v>
      </c>
      <c r="D210" s="14">
        <f t="shared" si="5"/>
        <v>11.448539722592699</v>
      </c>
    </row>
    <row r="211" spans="2:4" x14ac:dyDescent="0.25">
      <c r="B211" s="11">
        <v>170</v>
      </c>
      <c r="C211" s="14">
        <f t="shared" si="4"/>
        <v>-59.088465180732484</v>
      </c>
      <c r="D211" s="14">
        <f t="shared" si="5"/>
        <v>10.418890660015817</v>
      </c>
    </row>
    <row r="212" spans="2:4" x14ac:dyDescent="0.25">
      <c r="B212" s="11">
        <v>171</v>
      </c>
      <c r="C212" s="14">
        <f t="shared" si="4"/>
        <v>-59.261300435708257</v>
      </c>
      <c r="D212" s="14">
        <f t="shared" si="5"/>
        <v>9.386067902413858</v>
      </c>
    </row>
    <row r="213" spans="2:4" x14ac:dyDescent="0.25">
      <c r="B213" s="11">
        <v>172</v>
      </c>
      <c r="C213" s="14">
        <f t="shared" si="4"/>
        <v>-59.416084124494219</v>
      </c>
      <c r="D213" s="14">
        <f t="shared" si="5"/>
        <v>8.3503860576039202</v>
      </c>
    </row>
    <row r="214" spans="2:4" x14ac:dyDescent="0.25">
      <c r="B214" s="11">
        <v>173</v>
      </c>
      <c r="C214" s="14">
        <f t="shared" si="4"/>
        <v>-59.552769098479317</v>
      </c>
      <c r="D214" s="14">
        <f t="shared" si="5"/>
        <v>7.3121606043088523</v>
      </c>
    </row>
    <row r="215" spans="2:4" x14ac:dyDescent="0.25">
      <c r="B215" s="11">
        <v>174</v>
      </c>
      <c r="C215" s="14">
        <f t="shared" si="4"/>
        <v>-59.6713137220964</v>
      </c>
      <c r="D215" s="14">
        <f t="shared" si="5"/>
        <v>6.271707796059224</v>
      </c>
    </row>
    <row r="216" spans="2:4" x14ac:dyDescent="0.25">
      <c r="B216" s="11">
        <v>175</v>
      </c>
      <c r="C216" s="14">
        <f t="shared" si="4"/>
        <v>-59.771681885504734</v>
      </c>
      <c r="D216" s="14">
        <f t="shared" si="5"/>
        <v>5.2293445648594918</v>
      </c>
    </row>
    <row r="217" spans="2:4" x14ac:dyDescent="0.25">
      <c r="B217" s="11">
        <v>176</v>
      </c>
      <c r="C217" s="14">
        <f t="shared" si="4"/>
        <v>-59.853843015589455</v>
      </c>
      <c r="D217" s="14">
        <f t="shared" si="5"/>
        <v>4.185388424647531</v>
      </c>
    </row>
    <row r="218" spans="2:4" x14ac:dyDescent="0.25">
      <c r="B218" s="11">
        <v>177</v>
      </c>
      <c r="C218" s="14">
        <f t="shared" si="4"/>
        <v>-59.917772085274429</v>
      </c>
      <c r="D218" s="14">
        <f t="shared" si="5"/>
        <v>3.1401573745766282</v>
      </c>
    </row>
    <row r="219" spans="2:4" x14ac:dyDescent="0.25">
      <c r="B219" s="11">
        <v>178</v>
      </c>
      <c r="C219" s="14">
        <f t="shared" si="4"/>
        <v>-59.963449621145749</v>
      </c>
      <c r="D219" s="14">
        <f t="shared" si="5"/>
        <v>2.0939698021500686</v>
      </c>
    </row>
    <row r="220" spans="2:4" x14ac:dyDescent="0.25">
      <c r="B220" s="11">
        <v>179</v>
      </c>
      <c r="C220" s="14">
        <f t="shared" si="4"/>
        <v>-59.990861709383474</v>
      </c>
      <c r="D220" s="14">
        <f t="shared" si="5"/>
        <v>1.0471443862370062</v>
      </c>
    </row>
    <row r="221" spans="2:4" x14ac:dyDescent="0.25">
      <c r="B221" s="11">
        <v>180</v>
      </c>
      <c r="C221" s="14">
        <f t="shared" si="4"/>
        <v>-60</v>
      </c>
      <c r="D221" s="14">
        <f t="shared" si="5"/>
        <v>7.3508907294517201E-15</v>
      </c>
    </row>
    <row r="222" spans="2:4" x14ac:dyDescent="0.25">
      <c r="B222" s="11">
        <v>181</v>
      </c>
      <c r="C222" s="14">
        <f t="shared" si="4"/>
        <v>-59.990861709383474</v>
      </c>
      <c r="D222" s="14">
        <f t="shared" si="5"/>
        <v>-1.0471443862370182</v>
      </c>
    </row>
    <row r="223" spans="2:4" x14ac:dyDescent="0.25">
      <c r="B223" s="11">
        <v>182</v>
      </c>
      <c r="C223" s="14">
        <f t="shared" si="4"/>
        <v>-59.963449621145749</v>
      </c>
      <c r="D223" s="14">
        <f t="shared" si="5"/>
        <v>-2.0939698021500539</v>
      </c>
    </row>
    <row r="224" spans="2:4" x14ac:dyDescent="0.25">
      <c r="B224" s="11">
        <v>183</v>
      </c>
      <c r="C224" s="14">
        <f t="shared" si="4"/>
        <v>-59.917772085274429</v>
      </c>
      <c r="D224" s="14">
        <f t="shared" si="5"/>
        <v>-3.1401573745766136</v>
      </c>
    </row>
    <row r="225" spans="2:4" x14ac:dyDescent="0.25">
      <c r="B225" s="11">
        <v>184</v>
      </c>
      <c r="C225" s="14">
        <f t="shared" si="4"/>
        <v>-59.853843015589455</v>
      </c>
      <c r="D225" s="14">
        <f t="shared" si="5"/>
        <v>-4.1853884246475168</v>
      </c>
    </row>
    <row r="226" spans="2:4" x14ac:dyDescent="0.25">
      <c r="B226" s="11">
        <v>185</v>
      </c>
      <c r="C226" s="14">
        <f t="shared" si="4"/>
        <v>-59.771681885504734</v>
      </c>
      <c r="D226" s="14">
        <f t="shared" si="5"/>
        <v>-5.2293445648594767</v>
      </c>
    </row>
    <row r="227" spans="2:4" x14ac:dyDescent="0.25">
      <c r="B227" s="11">
        <v>186</v>
      </c>
      <c r="C227" s="14">
        <f t="shared" si="4"/>
        <v>-59.6713137220964</v>
      </c>
      <c r="D227" s="14">
        <f t="shared" si="5"/>
        <v>-6.2717077960592098</v>
      </c>
    </row>
    <row r="228" spans="2:4" x14ac:dyDescent="0.25">
      <c r="B228" s="11">
        <v>187</v>
      </c>
      <c r="C228" s="14">
        <f t="shared" si="4"/>
        <v>-59.552769098479324</v>
      </c>
      <c r="D228" s="14">
        <f t="shared" si="5"/>
        <v>-7.312160604308839</v>
      </c>
    </row>
    <row r="229" spans="2:4" x14ac:dyDescent="0.25">
      <c r="B229" s="11">
        <v>188</v>
      </c>
      <c r="C229" s="14">
        <f t="shared" si="4"/>
        <v>-59.416084124494212</v>
      </c>
      <c r="D229" s="14">
        <f t="shared" si="5"/>
        <v>-8.3503860576039308</v>
      </c>
    </row>
    <row r="230" spans="2:4" x14ac:dyDescent="0.25">
      <c r="B230" s="11">
        <v>189</v>
      </c>
      <c r="C230" s="14">
        <f t="shared" si="4"/>
        <v>-59.261300435708264</v>
      </c>
      <c r="D230" s="14">
        <f t="shared" si="5"/>
        <v>-9.3860679024138438</v>
      </c>
    </row>
    <row r="231" spans="2:4" x14ac:dyDescent="0.25">
      <c r="B231" s="11">
        <v>190</v>
      </c>
      <c r="C231" s="14">
        <f t="shared" si="4"/>
        <v>-59.088465180732484</v>
      </c>
      <c r="D231" s="14">
        <f t="shared" si="5"/>
        <v>-10.418890660015828</v>
      </c>
    </row>
    <row r="232" spans="2:4" x14ac:dyDescent="0.25">
      <c r="B232" s="11">
        <v>191</v>
      </c>
      <c r="C232" s="14">
        <f t="shared" si="4"/>
        <v>-58.897631006859839</v>
      </c>
      <c r="D232" s="14">
        <f t="shared" si="5"/>
        <v>-11.448539722592683</v>
      </c>
    </row>
    <row r="233" spans="2:4" x14ac:dyDescent="0.25">
      <c r="B233" s="11">
        <v>192</v>
      </c>
      <c r="C233" s="14">
        <f t="shared" ref="C233:C296" si="6">0+Umax*COS(RADIANS(B233))</f>
        <v>-58.688856044028334</v>
      </c>
      <c r="D233" s="14">
        <f t="shared" ref="D233:D296" si="7">0+Umax*SIN(RADIANS(B233))</f>
        <v>-12.47470144906557</v>
      </c>
    </row>
    <row r="234" spans="2:4" x14ac:dyDescent="0.25">
      <c r="B234" s="11">
        <v>193</v>
      </c>
      <c r="C234" s="14">
        <f t="shared" si="6"/>
        <v>-58.462203887114114</v>
      </c>
      <c r="D234" s="14">
        <f t="shared" si="7"/>
        <v>-13.497063260631899</v>
      </c>
    </row>
    <row r="235" spans="2:4" x14ac:dyDescent="0.25">
      <c r="B235" s="11">
        <v>194</v>
      </c>
      <c r="C235" s="14">
        <f t="shared" si="6"/>
        <v>-58.217743576559791</v>
      </c>
      <c r="D235" s="14">
        <f t="shared" si="7"/>
        <v>-14.515313735980051</v>
      </c>
    </row>
    <row r="236" spans="2:4" x14ac:dyDescent="0.25">
      <c r="B236" s="11">
        <v>195</v>
      </c>
      <c r="C236" s="14">
        <f t="shared" si="6"/>
        <v>-57.955549577344101</v>
      </c>
      <c r="D236" s="14">
        <f t="shared" si="7"/>
        <v>-15.529142706151248</v>
      </c>
    </row>
    <row r="237" spans="2:4" x14ac:dyDescent="0.25">
      <c r="B237" s="11">
        <v>196</v>
      </c>
      <c r="C237" s="14">
        <f t="shared" si="6"/>
        <v>-57.675701756299134</v>
      </c>
      <c r="D237" s="14">
        <f t="shared" si="7"/>
        <v>-16.538241349019941</v>
      </c>
    </row>
    <row r="238" spans="2:4" x14ac:dyDescent="0.25">
      <c r="B238" s="11">
        <v>197</v>
      </c>
      <c r="C238" s="14">
        <f t="shared" si="6"/>
        <v>-57.378285357782126</v>
      </c>
      <c r="D238" s="14">
        <f t="shared" si="7"/>
        <v>-17.542302283364208</v>
      </c>
    </row>
    <row r="239" spans="2:4" x14ac:dyDescent="0.25">
      <c r="B239" s="11">
        <v>198</v>
      </c>
      <c r="C239" s="14">
        <f t="shared" si="6"/>
        <v>-57.063390977709219</v>
      </c>
      <c r="D239" s="14">
        <f t="shared" si="7"/>
        <v>-18.541019662496836</v>
      </c>
    </row>
    <row r="240" spans="2:4" x14ac:dyDescent="0.25">
      <c r="B240" s="11">
        <v>199</v>
      </c>
      <c r="C240" s="14">
        <f t="shared" si="6"/>
        <v>-56.731114535959001</v>
      </c>
      <c r="D240" s="14">
        <f t="shared" si="7"/>
        <v>-19.534089267429405</v>
      </c>
    </row>
    <row r="241" spans="2:4" x14ac:dyDescent="0.25">
      <c r="B241" s="11">
        <v>200</v>
      </c>
      <c r="C241" s="14">
        <f t="shared" si="6"/>
        <v>-56.381557247154504</v>
      </c>
      <c r="D241" s="14">
        <f t="shared" si="7"/>
        <v>-20.52120859954012</v>
      </c>
    </row>
    <row r="242" spans="2:4" x14ac:dyDescent="0.25">
      <c r="B242" s="11">
        <v>201</v>
      </c>
      <c r="C242" s="14">
        <f t="shared" si="6"/>
        <v>-56.014825589832107</v>
      </c>
      <c r="D242" s="14">
        <f t="shared" si="7"/>
        <v>-21.502076972718026</v>
      </c>
    </row>
    <row r="243" spans="2:4" x14ac:dyDescent="0.25">
      <c r="B243" s="11">
        <v>202</v>
      </c>
      <c r="C243" s="14">
        <f t="shared" si="6"/>
        <v>-55.631031274007242</v>
      </c>
      <c r="D243" s="14">
        <f t="shared" si="7"/>
        <v>-22.476395604954721</v>
      </c>
    </row>
    <row r="244" spans="2:4" x14ac:dyDescent="0.25">
      <c r="B244" s="11">
        <v>203</v>
      </c>
      <c r="C244" s="14">
        <f t="shared" si="6"/>
        <v>-55.230291207146422</v>
      </c>
      <c r="D244" s="14">
        <f t="shared" si="7"/>
        <v>-23.443867709356415</v>
      </c>
    </row>
    <row r="245" spans="2:4" x14ac:dyDescent="0.25">
      <c r="B245" s="11">
        <v>204</v>
      </c>
      <c r="C245" s="14">
        <f t="shared" si="6"/>
        <v>-54.812727458556054</v>
      </c>
      <c r="D245" s="14">
        <f t="shared" si="7"/>
        <v>-24.404198584548013</v>
      </c>
    </row>
    <row r="246" spans="2:4" x14ac:dyDescent="0.25">
      <c r="B246" s="11">
        <v>205</v>
      </c>
      <c r="C246" s="14">
        <f t="shared" si="6"/>
        <v>-54.378467222199006</v>
      </c>
      <c r="D246" s="14">
        <f t="shared" si="7"/>
        <v>-25.357095704441956</v>
      </c>
    </row>
    <row r="247" spans="2:4" x14ac:dyDescent="0.25">
      <c r="B247" s="11">
        <v>206</v>
      </c>
      <c r="C247" s="14">
        <f t="shared" si="6"/>
        <v>-53.927642777950012</v>
      </c>
      <c r="D247" s="14">
        <f t="shared" si="7"/>
        <v>-26.302268807344646</v>
      </c>
    </row>
    <row r="248" spans="2:4" x14ac:dyDescent="0.25">
      <c r="B248" s="11">
        <v>207</v>
      </c>
      <c r="C248" s="14">
        <f t="shared" si="6"/>
        <v>-53.460391451302073</v>
      </c>
      <c r="D248" s="14">
        <f t="shared" si="7"/>
        <v>-27.239429984372801</v>
      </c>
    </row>
    <row r="249" spans="2:4" x14ac:dyDescent="0.25">
      <c r="B249" s="11">
        <v>208</v>
      </c>
      <c r="C249" s="14">
        <f t="shared" si="6"/>
        <v>-52.976855571535616</v>
      </c>
      <c r="D249" s="14">
        <f t="shared" si="7"/>
        <v>-28.16829376715345</v>
      </c>
    </row>
    <row r="250" spans="2:4" x14ac:dyDescent="0.25">
      <c r="B250" s="11">
        <v>209</v>
      </c>
      <c r="C250" s="14">
        <f t="shared" si="6"/>
        <v>-52.477182428363754</v>
      </c>
      <c r="D250" s="14">
        <f t="shared" si="7"/>
        <v>-29.088577214780216</v>
      </c>
    </row>
    <row r="251" spans="2:4" x14ac:dyDescent="0.25">
      <c r="B251" s="11">
        <v>210</v>
      </c>
      <c r="C251" s="14">
        <f t="shared" si="6"/>
        <v>-51.961524227066313</v>
      </c>
      <c r="D251" s="14">
        <f t="shared" si="7"/>
        <v>-30.000000000000007</v>
      </c>
    </row>
    <row r="252" spans="2:4" x14ac:dyDescent="0.25">
      <c r="B252" s="11">
        <v>211</v>
      </c>
      <c r="C252" s="14">
        <f t="shared" si="6"/>
        <v>-51.430038042126739</v>
      </c>
      <c r="D252" s="14">
        <f t="shared" si="7"/>
        <v>-30.902284494603251</v>
      </c>
    </row>
    <row r="253" spans="2:4" x14ac:dyDescent="0.25">
      <c r="B253" s="11">
        <v>212</v>
      </c>
      <c r="C253" s="14">
        <f t="shared" si="6"/>
        <v>-50.882885769385567</v>
      </c>
      <c r="D253" s="14">
        <f t="shared" si="7"/>
        <v>-31.795155853992288</v>
      </c>
    </row>
    <row r="254" spans="2:4" x14ac:dyDescent="0.25">
      <c r="B254" s="11">
        <v>213</v>
      </c>
      <c r="C254" s="14">
        <f t="shared" si="6"/>
        <v>-50.320234076725441</v>
      </c>
      <c r="D254" s="14">
        <f t="shared" si="7"/>
        <v>-32.678342100901624</v>
      </c>
    </row>
    <row r="255" spans="2:4" x14ac:dyDescent="0.25">
      <c r="B255" s="11">
        <v>214</v>
      </c>
      <c r="C255" s="14">
        <f t="shared" si="6"/>
        <v>-49.742254353302513</v>
      </c>
      <c r="D255" s="14">
        <f t="shared" si="7"/>
        <v>-33.551574208244801</v>
      </c>
    </row>
    <row r="256" spans="2:4" x14ac:dyDescent="0.25">
      <c r="B256" s="11">
        <v>215</v>
      </c>
      <c r="C256" s="14">
        <f t="shared" si="6"/>
        <v>-49.149122657339511</v>
      </c>
      <c r="D256" s="14">
        <f t="shared" si="7"/>
        <v>-34.414586181062766</v>
      </c>
    </row>
    <row r="257" spans="2:4" x14ac:dyDescent="0.25">
      <c r="B257" s="11">
        <v>216</v>
      </c>
      <c r="C257" s="14">
        <f t="shared" si="6"/>
        <v>-48.541019662496851</v>
      </c>
      <c r="D257" s="14">
        <f t="shared" si="7"/>
        <v>-35.26711513754838</v>
      </c>
    </row>
    <row r="258" spans="2:4" x14ac:dyDescent="0.25">
      <c r="B258" s="11">
        <v>217</v>
      </c>
      <c r="C258" s="14">
        <f t="shared" si="6"/>
        <v>-47.918130602837572</v>
      </c>
      <c r="D258" s="14">
        <f t="shared" si="7"/>
        <v>-36.108901389122906</v>
      </c>
    </row>
    <row r="259" spans="2:4" x14ac:dyDescent="0.25">
      <c r="B259" s="11">
        <v>218</v>
      </c>
      <c r="C259" s="14">
        <f t="shared" si="6"/>
        <v>-47.280645216403322</v>
      </c>
      <c r="D259" s="14">
        <f t="shared" si="7"/>
        <v>-36.939688519539487</v>
      </c>
    </row>
    <row r="260" spans="2:4" x14ac:dyDescent="0.25">
      <c r="B260" s="11">
        <v>219</v>
      </c>
      <c r="C260" s="14">
        <f t="shared" si="6"/>
        <v>-46.628757687418251</v>
      </c>
      <c r="D260" s="14">
        <f t="shared" si="7"/>
        <v>-37.759223462990256</v>
      </c>
    </row>
    <row r="261" spans="2:4" x14ac:dyDescent="0.25">
      <c r="B261" s="11">
        <v>220</v>
      </c>
      <c r="C261" s="14">
        <f t="shared" si="6"/>
        <v>-45.962666587138678</v>
      </c>
      <c r="D261" s="14">
        <f t="shared" si="7"/>
        <v>-38.567256581192353</v>
      </c>
    </row>
    <row r="262" spans="2:4" x14ac:dyDescent="0.25">
      <c r="B262" s="11">
        <v>221</v>
      </c>
      <c r="C262" s="14">
        <f t="shared" si="6"/>
        <v>-45.282574813366324</v>
      </c>
      <c r="D262" s="14">
        <f t="shared" si="7"/>
        <v>-39.363541739430424</v>
      </c>
    </row>
    <row r="263" spans="2:4" x14ac:dyDescent="0.25">
      <c r="B263" s="11">
        <v>222</v>
      </c>
      <c r="C263" s="14">
        <f t="shared" si="6"/>
        <v>-44.588689528643656</v>
      </c>
      <c r="D263" s="14">
        <f t="shared" si="7"/>
        <v>-40.147836381531491</v>
      </c>
    </row>
    <row r="264" spans="2:4" x14ac:dyDescent="0.25">
      <c r="B264" s="11">
        <v>223</v>
      </c>
      <c r="C264" s="14">
        <f t="shared" si="6"/>
        <v>-43.881222097150236</v>
      </c>
      <c r="D264" s="14">
        <f t="shared" si="7"/>
        <v>-40.919901603749899</v>
      </c>
    </row>
    <row r="265" spans="2:4" x14ac:dyDescent="0.25">
      <c r="B265" s="11">
        <v>224</v>
      </c>
      <c r="C265" s="14">
        <f t="shared" si="6"/>
        <v>-43.160388020319061</v>
      </c>
      <c r="D265" s="14">
        <f t="shared" si="7"/>
        <v>-41.679502227539842</v>
      </c>
    </row>
    <row r="266" spans="2:4" x14ac:dyDescent="0.25">
      <c r="B266" s="11">
        <v>225</v>
      </c>
      <c r="C266" s="14">
        <f t="shared" si="6"/>
        <v>-42.42640687119286</v>
      </c>
      <c r="D266" s="14">
        <f t="shared" si="7"/>
        <v>-42.426406871192846</v>
      </c>
    </row>
    <row r="267" spans="2:4" x14ac:dyDescent="0.25">
      <c r="B267" s="11">
        <v>226</v>
      </c>
      <c r="C267" s="14">
        <f t="shared" si="6"/>
        <v>-41.679502227539835</v>
      </c>
      <c r="D267" s="14">
        <f t="shared" si="7"/>
        <v>-43.160388020319068</v>
      </c>
    </row>
    <row r="268" spans="2:4" x14ac:dyDescent="0.25">
      <c r="B268" s="11">
        <v>227</v>
      </c>
      <c r="C268" s="14">
        <f t="shared" si="6"/>
        <v>-40.919901603749913</v>
      </c>
      <c r="D268" s="14">
        <f t="shared" si="7"/>
        <v>-43.881222097150228</v>
      </c>
    </row>
    <row r="269" spans="2:4" x14ac:dyDescent="0.25">
      <c r="B269" s="11">
        <v>228</v>
      </c>
      <c r="C269" s="14">
        <f t="shared" si="6"/>
        <v>-40.147836381531491</v>
      </c>
      <c r="D269" s="14">
        <f t="shared" si="7"/>
        <v>-44.588689528643663</v>
      </c>
    </row>
    <row r="270" spans="2:4" x14ac:dyDescent="0.25">
      <c r="B270" s="11">
        <v>229</v>
      </c>
      <c r="C270" s="14">
        <f t="shared" si="6"/>
        <v>-39.363541739430438</v>
      </c>
      <c r="D270" s="14">
        <f t="shared" si="7"/>
        <v>-45.282574813366324</v>
      </c>
    </row>
    <row r="271" spans="2:4" x14ac:dyDescent="0.25">
      <c r="B271" s="11">
        <v>230</v>
      </c>
      <c r="C271" s="14">
        <f t="shared" si="6"/>
        <v>-38.567256581192368</v>
      </c>
      <c r="D271" s="14">
        <f t="shared" si="7"/>
        <v>-45.962666587138671</v>
      </c>
    </row>
    <row r="272" spans="2:4" x14ac:dyDescent="0.25">
      <c r="B272" s="11">
        <v>231</v>
      </c>
      <c r="C272" s="14">
        <f t="shared" si="6"/>
        <v>-37.759223462990271</v>
      </c>
      <c r="D272" s="14">
        <f t="shared" si="7"/>
        <v>-46.628757687418236</v>
      </c>
    </row>
    <row r="273" spans="2:4" x14ac:dyDescent="0.25">
      <c r="B273" s="11">
        <v>232</v>
      </c>
      <c r="C273" s="14">
        <f t="shared" si="6"/>
        <v>-36.939688519539487</v>
      </c>
      <c r="D273" s="14">
        <f t="shared" si="7"/>
        <v>-47.280645216403329</v>
      </c>
    </row>
    <row r="274" spans="2:4" x14ac:dyDescent="0.25">
      <c r="B274" s="11">
        <v>233</v>
      </c>
      <c r="C274" s="14">
        <f t="shared" si="6"/>
        <v>-36.108901389122899</v>
      </c>
      <c r="D274" s="14">
        <f t="shared" si="7"/>
        <v>-47.918130602837572</v>
      </c>
    </row>
    <row r="275" spans="2:4" x14ac:dyDescent="0.25">
      <c r="B275" s="11">
        <v>234</v>
      </c>
      <c r="C275" s="14">
        <f t="shared" si="6"/>
        <v>-35.267115137548394</v>
      </c>
      <c r="D275" s="14">
        <f t="shared" si="7"/>
        <v>-48.541019662496844</v>
      </c>
    </row>
    <row r="276" spans="2:4" x14ac:dyDescent="0.25">
      <c r="B276" s="11">
        <v>235</v>
      </c>
      <c r="C276" s="14">
        <f t="shared" si="6"/>
        <v>-34.414586181062781</v>
      </c>
      <c r="D276" s="14">
        <f t="shared" si="7"/>
        <v>-49.149122657339497</v>
      </c>
    </row>
    <row r="277" spans="2:4" x14ac:dyDescent="0.25">
      <c r="B277" s="11">
        <v>236</v>
      </c>
      <c r="C277" s="14">
        <f t="shared" si="6"/>
        <v>-33.551574208244794</v>
      </c>
      <c r="D277" s="14">
        <f t="shared" si="7"/>
        <v>-49.742254353302513</v>
      </c>
    </row>
    <row r="278" spans="2:4" x14ac:dyDescent="0.25">
      <c r="B278" s="11">
        <v>237</v>
      </c>
      <c r="C278" s="14">
        <f t="shared" si="6"/>
        <v>-32.678342100901617</v>
      </c>
      <c r="D278" s="14">
        <f t="shared" si="7"/>
        <v>-50.320234076725441</v>
      </c>
    </row>
    <row r="279" spans="2:4" x14ac:dyDescent="0.25">
      <c r="B279" s="11">
        <v>238</v>
      </c>
      <c r="C279" s="14">
        <f t="shared" si="6"/>
        <v>-31.795155853992302</v>
      </c>
      <c r="D279" s="14">
        <f t="shared" si="7"/>
        <v>-50.88288576938556</v>
      </c>
    </row>
    <row r="280" spans="2:4" x14ac:dyDescent="0.25">
      <c r="B280" s="11">
        <v>239</v>
      </c>
      <c r="C280" s="14">
        <f t="shared" si="6"/>
        <v>-30.902284494603268</v>
      </c>
      <c r="D280" s="14">
        <f t="shared" si="7"/>
        <v>-51.430038042126725</v>
      </c>
    </row>
    <row r="281" spans="2:4" x14ac:dyDescent="0.25">
      <c r="B281" s="11">
        <v>240</v>
      </c>
      <c r="C281" s="14">
        <f t="shared" si="6"/>
        <v>-30.000000000000028</v>
      </c>
      <c r="D281" s="14">
        <f t="shared" si="7"/>
        <v>-51.961524227066306</v>
      </c>
    </row>
    <row r="282" spans="2:4" x14ac:dyDescent="0.25">
      <c r="B282" s="11">
        <v>241</v>
      </c>
      <c r="C282" s="14">
        <f t="shared" si="6"/>
        <v>-29.088577214780209</v>
      </c>
      <c r="D282" s="14">
        <f t="shared" si="7"/>
        <v>-52.477182428363761</v>
      </c>
    </row>
    <row r="283" spans="2:4" x14ac:dyDescent="0.25">
      <c r="B283" s="11">
        <v>242</v>
      </c>
      <c r="C283" s="14">
        <f t="shared" si="6"/>
        <v>-28.168293767153443</v>
      </c>
      <c r="D283" s="14">
        <f t="shared" si="7"/>
        <v>-52.976855571535623</v>
      </c>
    </row>
    <row r="284" spans="2:4" x14ac:dyDescent="0.25">
      <c r="B284" s="11">
        <v>243</v>
      </c>
      <c r="C284" s="14">
        <f t="shared" si="6"/>
        <v>-27.239429984372816</v>
      </c>
      <c r="D284" s="14">
        <f t="shared" si="7"/>
        <v>-53.460391451302065</v>
      </c>
    </row>
    <row r="285" spans="2:4" x14ac:dyDescent="0.25">
      <c r="B285" s="11">
        <v>244</v>
      </c>
      <c r="C285" s="14">
        <f t="shared" si="6"/>
        <v>-26.302268807344664</v>
      </c>
      <c r="D285" s="14">
        <f t="shared" si="7"/>
        <v>-53.927642777950012</v>
      </c>
    </row>
    <row r="286" spans="2:4" x14ac:dyDescent="0.25">
      <c r="B286" s="11">
        <v>245</v>
      </c>
      <c r="C286" s="14">
        <f t="shared" si="6"/>
        <v>-25.357095704441949</v>
      </c>
      <c r="D286" s="14">
        <f t="shared" si="7"/>
        <v>-54.378467222199006</v>
      </c>
    </row>
    <row r="287" spans="2:4" x14ac:dyDescent="0.25">
      <c r="B287" s="11">
        <v>246</v>
      </c>
      <c r="C287" s="14">
        <f t="shared" si="6"/>
        <v>-24.404198584548006</v>
      </c>
      <c r="D287" s="14">
        <f t="shared" si="7"/>
        <v>-54.812727458556061</v>
      </c>
    </row>
    <row r="288" spans="2:4" x14ac:dyDescent="0.25">
      <c r="B288" s="11">
        <v>247</v>
      </c>
      <c r="C288" s="14">
        <f t="shared" si="6"/>
        <v>-23.443867709356429</v>
      </c>
      <c r="D288" s="14">
        <f t="shared" si="7"/>
        <v>-55.230291207146415</v>
      </c>
    </row>
    <row r="289" spans="2:4" x14ac:dyDescent="0.25">
      <c r="B289" s="11">
        <v>248</v>
      </c>
      <c r="C289" s="14">
        <f t="shared" si="6"/>
        <v>-22.476395604954739</v>
      </c>
      <c r="D289" s="14">
        <f t="shared" si="7"/>
        <v>-55.631031274007242</v>
      </c>
    </row>
    <row r="290" spans="2:4" x14ac:dyDescent="0.25">
      <c r="B290" s="11">
        <v>249</v>
      </c>
      <c r="C290" s="14">
        <f t="shared" si="6"/>
        <v>-21.502076972718044</v>
      </c>
      <c r="D290" s="14">
        <f t="shared" si="7"/>
        <v>-56.0148255898321</v>
      </c>
    </row>
    <row r="291" spans="2:4" x14ac:dyDescent="0.25">
      <c r="B291" s="11">
        <v>250</v>
      </c>
      <c r="C291" s="14">
        <f t="shared" si="6"/>
        <v>-20.521208599540113</v>
      </c>
      <c r="D291" s="14">
        <f t="shared" si="7"/>
        <v>-56.381557247154504</v>
      </c>
    </row>
    <row r="292" spans="2:4" x14ac:dyDescent="0.25">
      <c r="B292" s="11">
        <v>251</v>
      </c>
      <c r="C292" s="14">
        <f t="shared" si="6"/>
        <v>-19.534089267429398</v>
      </c>
      <c r="D292" s="14">
        <f t="shared" si="7"/>
        <v>-56.731114535959009</v>
      </c>
    </row>
    <row r="293" spans="2:4" x14ac:dyDescent="0.25">
      <c r="B293" s="11">
        <v>252</v>
      </c>
      <c r="C293" s="14">
        <f t="shared" si="6"/>
        <v>-18.541019662496854</v>
      </c>
      <c r="D293" s="14">
        <f t="shared" si="7"/>
        <v>-57.063390977709211</v>
      </c>
    </row>
    <row r="294" spans="2:4" x14ac:dyDescent="0.25">
      <c r="B294" s="11">
        <v>253</v>
      </c>
      <c r="C294" s="14">
        <f t="shared" si="6"/>
        <v>-17.542302283364226</v>
      </c>
      <c r="D294" s="14">
        <f t="shared" si="7"/>
        <v>-57.378285357782119</v>
      </c>
    </row>
    <row r="295" spans="2:4" x14ac:dyDescent="0.25">
      <c r="B295" s="11">
        <v>254</v>
      </c>
      <c r="C295" s="14">
        <f t="shared" si="6"/>
        <v>-16.538241349019934</v>
      </c>
      <c r="D295" s="14">
        <f t="shared" si="7"/>
        <v>-57.675701756299141</v>
      </c>
    </row>
    <row r="296" spans="2:4" x14ac:dyDescent="0.25">
      <c r="B296" s="11">
        <v>255</v>
      </c>
      <c r="C296" s="14">
        <f t="shared" si="6"/>
        <v>-15.529142706151237</v>
      </c>
      <c r="D296" s="14">
        <f t="shared" si="7"/>
        <v>-57.955549577344101</v>
      </c>
    </row>
    <row r="297" spans="2:4" x14ac:dyDescent="0.25">
      <c r="B297" s="11">
        <v>256</v>
      </c>
      <c r="C297" s="14">
        <f t="shared" ref="C297:C360" si="8">0+Umax*COS(RADIANS(B297))</f>
        <v>-14.515313735980067</v>
      </c>
      <c r="D297" s="14">
        <f t="shared" ref="D297:D360" si="9">0+Umax*SIN(RADIANS(B297))</f>
        <v>-58.217743576559791</v>
      </c>
    </row>
    <row r="298" spans="2:4" x14ac:dyDescent="0.25">
      <c r="B298" s="11">
        <v>257</v>
      </c>
      <c r="C298" s="14">
        <f t="shared" si="8"/>
        <v>-13.497063260631915</v>
      </c>
      <c r="D298" s="14">
        <f t="shared" si="9"/>
        <v>-58.462203887114107</v>
      </c>
    </row>
    <row r="299" spans="2:4" x14ac:dyDescent="0.25">
      <c r="B299" s="11">
        <v>258</v>
      </c>
      <c r="C299" s="14">
        <f t="shared" si="8"/>
        <v>-12.474701449065588</v>
      </c>
      <c r="D299" s="14">
        <f t="shared" si="9"/>
        <v>-58.688856044028334</v>
      </c>
    </row>
    <row r="300" spans="2:4" x14ac:dyDescent="0.25">
      <c r="B300" s="11">
        <v>259</v>
      </c>
      <c r="C300" s="14">
        <f t="shared" si="8"/>
        <v>-11.448539722592677</v>
      </c>
      <c r="D300" s="14">
        <f t="shared" si="9"/>
        <v>-58.897631006859839</v>
      </c>
    </row>
    <row r="301" spans="2:4" x14ac:dyDescent="0.25">
      <c r="B301" s="11">
        <v>260</v>
      </c>
      <c r="C301" s="14">
        <f t="shared" si="8"/>
        <v>-10.418890660015819</v>
      </c>
      <c r="D301" s="14">
        <f t="shared" si="9"/>
        <v>-59.088465180732484</v>
      </c>
    </row>
    <row r="302" spans="2:4" x14ac:dyDescent="0.25">
      <c r="B302" s="11">
        <v>261</v>
      </c>
      <c r="C302" s="14">
        <f t="shared" si="8"/>
        <v>-9.3860679024138616</v>
      </c>
      <c r="D302" s="14">
        <f t="shared" si="9"/>
        <v>-59.261300435708257</v>
      </c>
    </row>
    <row r="303" spans="2:4" x14ac:dyDescent="0.25">
      <c r="B303" s="11">
        <v>262</v>
      </c>
      <c r="C303" s="14">
        <f t="shared" si="8"/>
        <v>-8.3503860576039504</v>
      </c>
      <c r="D303" s="14">
        <f t="shared" si="9"/>
        <v>-59.416084124494212</v>
      </c>
    </row>
    <row r="304" spans="2:4" x14ac:dyDescent="0.25">
      <c r="B304" s="11">
        <v>263</v>
      </c>
      <c r="C304" s="14">
        <f t="shared" si="8"/>
        <v>-7.3121606043088301</v>
      </c>
      <c r="D304" s="14">
        <f t="shared" si="9"/>
        <v>-59.552769098479324</v>
      </c>
    </row>
    <row r="305" spans="2:4" x14ac:dyDescent="0.25">
      <c r="B305" s="11">
        <v>264</v>
      </c>
      <c r="C305" s="14">
        <f t="shared" si="8"/>
        <v>-6.2717077960592018</v>
      </c>
      <c r="D305" s="14">
        <f t="shared" si="9"/>
        <v>-59.671313722096407</v>
      </c>
    </row>
    <row r="306" spans="2:4" x14ac:dyDescent="0.25">
      <c r="B306" s="11">
        <v>265</v>
      </c>
      <c r="C306" s="14">
        <f t="shared" si="8"/>
        <v>-5.2293445648594954</v>
      </c>
      <c r="D306" s="14">
        <f t="shared" si="9"/>
        <v>-59.771681885504734</v>
      </c>
    </row>
    <row r="307" spans="2:4" x14ac:dyDescent="0.25">
      <c r="B307" s="11">
        <v>266</v>
      </c>
      <c r="C307" s="14">
        <f t="shared" si="8"/>
        <v>-4.1853884246475346</v>
      </c>
      <c r="D307" s="14">
        <f t="shared" si="9"/>
        <v>-59.853843015589455</v>
      </c>
    </row>
    <row r="308" spans="2:4" x14ac:dyDescent="0.25">
      <c r="B308" s="11">
        <v>267</v>
      </c>
      <c r="C308" s="14">
        <f t="shared" si="8"/>
        <v>-3.1401573745766584</v>
      </c>
      <c r="D308" s="14">
        <f t="shared" si="9"/>
        <v>-59.917772085274429</v>
      </c>
    </row>
    <row r="309" spans="2:4" x14ac:dyDescent="0.25">
      <c r="B309" s="11">
        <v>268</v>
      </c>
      <c r="C309" s="14">
        <f t="shared" si="8"/>
        <v>-2.0939698021500455</v>
      </c>
      <c r="D309" s="14">
        <f t="shared" si="9"/>
        <v>-59.963449621145749</v>
      </c>
    </row>
    <row r="310" spans="2:4" x14ac:dyDescent="0.25">
      <c r="B310" s="11">
        <v>269</v>
      </c>
      <c r="C310" s="14">
        <f t="shared" si="8"/>
        <v>-1.0471443862370098</v>
      </c>
      <c r="D310" s="14">
        <f t="shared" si="9"/>
        <v>-59.990861709383474</v>
      </c>
    </row>
    <row r="311" spans="2:4" x14ac:dyDescent="0.25">
      <c r="B311" s="11">
        <v>270</v>
      </c>
      <c r="C311" s="14">
        <f t="shared" si="8"/>
        <v>-1.102633609417758E-14</v>
      </c>
      <c r="D311" s="14">
        <f t="shared" si="9"/>
        <v>-60</v>
      </c>
    </row>
    <row r="312" spans="2:4" x14ac:dyDescent="0.25">
      <c r="B312" s="11">
        <v>271</v>
      </c>
      <c r="C312" s="14">
        <f t="shared" si="8"/>
        <v>1.0471443862369878</v>
      </c>
      <c r="D312" s="14">
        <f t="shared" si="9"/>
        <v>-59.990861709383474</v>
      </c>
    </row>
    <row r="313" spans="2:4" x14ac:dyDescent="0.25">
      <c r="B313" s="11">
        <v>272</v>
      </c>
      <c r="C313" s="14">
        <f t="shared" si="8"/>
        <v>2.093969802150077</v>
      </c>
      <c r="D313" s="14">
        <f t="shared" si="9"/>
        <v>-59.963449621145749</v>
      </c>
    </row>
    <row r="314" spans="2:4" x14ac:dyDescent="0.25">
      <c r="B314" s="11">
        <v>273</v>
      </c>
      <c r="C314" s="14">
        <f t="shared" si="8"/>
        <v>3.1401573745766367</v>
      </c>
      <c r="D314" s="14">
        <f t="shared" si="9"/>
        <v>-59.917772085274429</v>
      </c>
    </row>
    <row r="315" spans="2:4" x14ac:dyDescent="0.25">
      <c r="B315" s="11">
        <v>274</v>
      </c>
      <c r="C315" s="14">
        <f t="shared" si="8"/>
        <v>4.1853884246475133</v>
      </c>
      <c r="D315" s="14">
        <f t="shared" si="9"/>
        <v>-59.853843015589462</v>
      </c>
    </row>
    <row r="316" spans="2:4" x14ac:dyDescent="0.25">
      <c r="B316" s="11">
        <v>275</v>
      </c>
      <c r="C316" s="14">
        <f t="shared" si="8"/>
        <v>5.2293445648594732</v>
      </c>
      <c r="D316" s="14">
        <f t="shared" si="9"/>
        <v>-59.771681885504734</v>
      </c>
    </row>
    <row r="317" spans="2:4" x14ac:dyDescent="0.25">
      <c r="B317" s="11">
        <v>276</v>
      </c>
      <c r="C317" s="14">
        <f t="shared" si="8"/>
        <v>6.2717077960591787</v>
      </c>
      <c r="D317" s="14">
        <f t="shared" si="9"/>
        <v>-59.671313722096407</v>
      </c>
    </row>
    <row r="318" spans="2:4" x14ac:dyDescent="0.25">
      <c r="B318" s="11">
        <v>277</v>
      </c>
      <c r="C318" s="14">
        <f t="shared" si="8"/>
        <v>7.3121606043088612</v>
      </c>
      <c r="D318" s="14">
        <f t="shared" si="9"/>
        <v>-59.552769098479317</v>
      </c>
    </row>
    <row r="319" spans="2:4" x14ac:dyDescent="0.25">
      <c r="B319" s="11">
        <v>278</v>
      </c>
      <c r="C319" s="14">
        <f t="shared" si="8"/>
        <v>8.3503860576039273</v>
      </c>
      <c r="D319" s="14">
        <f t="shared" si="9"/>
        <v>-59.416084124494219</v>
      </c>
    </row>
    <row r="320" spans="2:4" x14ac:dyDescent="0.25">
      <c r="B320" s="11">
        <v>279</v>
      </c>
      <c r="C320" s="14">
        <f t="shared" si="8"/>
        <v>9.3860679024138403</v>
      </c>
      <c r="D320" s="14">
        <f t="shared" si="9"/>
        <v>-59.261300435708264</v>
      </c>
    </row>
    <row r="321" spans="2:4" x14ac:dyDescent="0.25">
      <c r="B321" s="11">
        <v>280</v>
      </c>
      <c r="C321" s="14">
        <f t="shared" si="8"/>
        <v>10.418890660015798</v>
      </c>
      <c r="D321" s="14">
        <f t="shared" si="9"/>
        <v>-59.088465180732484</v>
      </c>
    </row>
    <row r="322" spans="2:4" x14ac:dyDescent="0.25">
      <c r="B322" s="11">
        <v>281</v>
      </c>
      <c r="C322" s="14">
        <f t="shared" si="8"/>
        <v>11.448539722592706</v>
      </c>
      <c r="D322" s="14">
        <f t="shared" si="9"/>
        <v>-58.897631006859832</v>
      </c>
    </row>
    <row r="323" spans="2:4" x14ac:dyDescent="0.25">
      <c r="B323" s="11">
        <v>282</v>
      </c>
      <c r="C323" s="14">
        <f t="shared" si="8"/>
        <v>12.474701449065565</v>
      </c>
      <c r="D323" s="14">
        <f t="shared" si="9"/>
        <v>-58.688856044028334</v>
      </c>
    </row>
    <row r="324" spans="2:4" x14ac:dyDescent="0.25">
      <c r="B324" s="11">
        <v>283</v>
      </c>
      <c r="C324" s="14">
        <f t="shared" si="8"/>
        <v>13.497063260631895</v>
      </c>
      <c r="D324" s="14">
        <f t="shared" si="9"/>
        <v>-58.462203887114114</v>
      </c>
    </row>
    <row r="325" spans="2:4" x14ac:dyDescent="0.25">
      <c r="B325" s="11">
        <v>284</v>
      </c>
      <c r="C325" s="14">
        <f t="shared" si="8"/>
        <v>14.515313735980047</v>
      </c>
      <c r="D325" s="14">
        <f t="shared" si="9"/>
        <v>-58.217743576559798</v>
      </c>
    </row>
    <row r="326" spans="2:4" x14ac:dyDescent="0.25">
      <c r="B326" s="11">
        <v>285</v>
      </c>
      <c r="C326" s="14">
        <f t="shared" si="8"/>
        <v>15.529142706151218</v>
      </c>
      <c r="D326" s="14">
        <f t="shared" si="9"/>
        <v>-57.955549577344108</v>
      </c>
    </row>
    <row r="327" spans="2:4" x14ac:dyDescent="0.25">
      <c r="B327" s="11">
        <v>286</v>
      </c>
      <c r="C327" s="14">
        <f t="shared" si="8"/>
        <v>16.538241349019962</v>
      </c>
      <c r="D327" s="14">
        <f t="shared" si="9"/>
        <v>-57.675701756299127</v>
      </c>
    </row>
    <row r="328" spans="2:4" x14ac:dyDescent="0.25">
      <c r="B328" s="11">
        <v>287</v>
      </c>
      <c r="C328" s="14">
        <f t="shared" si="8"/>
        <v>17.542302283364204</v>
      </c>
      <c r="D328" s="14">
        <f t="shared" si="9"/>
        <v>-57.378285357782126</v>
      </c>
    </row>
    <row r="329" spans="2:4" x14ac:dyDescent="0.25">
      <c r="B329" s="11">
        <v>288</v>
      </c>
      <c r="C329" s="14">
        <f t="shared" si="8"/>
        <v>18.541019662496833</v>
      </c>
      <c r="D329" s="14">
        <f t="shared" si="9"/>
        <v>-57.063390977709219</v>
      </c>
    </row>
    <row r="330" spans="2:4" x14ac:dyDescent="0.25">
      <c r="B330" s="11">
        <v>289</v>
      </c>
      <c r="C330" s="14">
        <f t="shared" si="8"/>
        <v>19.53408926742938</v>
      </c>
      <c r="D330" s="14">
        <f t="shared" si="9"/>
        <v>-56.731114535959016</v>
      </c>
    </row>
    <row r="331" spans="2:4" x14ac:dyDescent="0.25">
      <c r="B331" s="11">
        <v>290</v>
      </c>
      <c r="C331" s="14">
        <f t="shared" si="8"/>
        <v>20.521208599540138</v>
      </c>
      <c r="D331" s="14">
        <f t="shared" si="9"/>
        <v>-56.381557247154497</v>
      </c>
    </row>
    <row r="332" spans="2:4" x14ac:dyDescent="0.25">
      <c r="B332" s="11">
        <v>291</v>
      </c>
      <c r="C332" s="14">
        <f t="shared" si="8"/>
        <v>21.502076972718022</v>
      </c>
      <c r="D332" s="14">
        <f t="shared" si="9"/>
        <v>-56.014825589832107</v>
      </c>
    </row>
    <row r="333" spans="2:4" x14ac:dyDescent="0.25">
      <c r="B333" s="11">
        <v>292</v>
      </c>
      <c r="C333" s="14">
        <f t="shared" si="8"/>
        <v>22.476395604954718</v>
      </c>
      <c r="D333" s="14">
        <f t="shared" si="9"/>
        <v>-55.631031274007242</v>
      </c>
    </row>
    <row r="334" spans="2:4" x14ac:dyDescent="0.25">
      <c r="B334" s="11">
        <v>293</v>
      </c>
      <c r="C334" s="14">
        <f t="shared" si="8"/>
        <v>23.443867709356411</v>
      </c>
      <c r="D334" s="14">
        <f t="shared" si="9"/>
        <v>-55.230291207146429</v>
      </c>
    </row>
    <row r="335" spans="2:4" x14ac:dyDescent="0.25">
      <c r="B335" s="11">
        <v>294</v>
      </c>
      <c r="C335" s="14">
        <f t="shared" si="8"/>
        <v>24.404198584547984</v>
      </c>
      <c r="D335" s="14">
        <f t="shared" si="9"/>
        <v>-54.812727458556068</v>
      </c>
    </row>
    <row r="336" spans="2:4" x14ac:dyDescent="0.25">
      <c r="B336" s="11">
        <v>295</v>
      </c>
      <c r="C336" s="14">
        <f t="shared" si="8"/>
        <v>25.357095704441978</v>
      </c>
      <c r="D336" s="14">
        <f t="shared" si="9"/>
        <v>-54.378467222198999</v>
      </c>
    </row>
    <row r="337" spans="2:4" x14ac:dyDescent="0.25">
      <c r="B337" s="11">
        <v>296</v>
      </c>
      <c r="C337" s="14">
        <f t="shared" si="8"/>
        <v>26.302268807344646</v>
      </c>
      <c r="D337" s="14">
        <f t="shared" si="9"/>
        <v>-53.92764277795002</v>
      </c>
    </row>
    <row r="338" spans="2:4" x14ac:dyDescent="0.25">
      <c r="B338" s="11">
        <v>297</v>
      </c>
      <c r="C338" s="14">
        <f t="shared" si="8"/>
        <v>27.239429984372798</v>
      </c>
      <c r="D338" s="14">
        <f t="shared" si="9"/>
        <v>-53.460391451302073</v>
      </c>
    </row>
    <row r="339" spans="2:4" x14ac:dyDescent="0.25">
      <c r="B339" s="11">
        <v>298</v>
      </c>
      <c r="C339" s="14">
        <f t="shared" si="8"/>
        <v>28.168293767153425</v>
      </c>
      <c r="D339" s="14">
        <f t="shared" si="9"/>
        <v>-52.976855571535623</v>
      </c>
    </row>
    <row r="340" spans="2:4" x14ac:dyDescent="0.25">
      <c r="B340" s="11">
        <v>299</v>
      </c>
      <c r="C340" s="14">
        <f t="shared" si="8"/>
        <v>29.088577214780237</v>
      </c>
      <c r="D340" s="14">
        <f t="shared" si="9"/>
        <v>-52.47718242836374</v>
      </c>
    </row>
    <row r="341" spans="2:4" x14ac:dyDescent="0.25">
      <c r="B341" s="11">
        <v>300</v>
      </c>
      <c r="C341" s="14">
        <f t="shared" si="8"/>
        <v>30.000000000000007</v>
      </c>
      <c r="D341" s="14">
        <f t="shared" si="9"/>
        <v>-51.961524227066313</v>
      </c>
    </row>
    <row r="342" spans="2:4" x14ac:dyDescent="0.25">
      <c r="B342" s="11">
        <v>301</v>
      </c>
      <c r="C342" s="14">
        <f t="shared" si="8"/>
        <v>30.902284494603251</v>
      </c>
      <c r="D342" s="14">
        <f t="shared" si="9"/>
        <v>-51.430038042126739</v>
      </c>
    </row>
    <row r="343" spans="2:4" x14ac:dyDescent="0.25">
      <c r="B343" s="11">
        <v>302</v>
      </c>
      <c r="C343" s="14">
        <f t="shared" si="8"/>
        <v>31.795155853992281</v>
      </c>
      <c r="D343" s="14">
        <f t="shared" si="9"/>
        <v>-50.882885769385574</v>
      </c>
    </row>
    <row r="344" spans="2:4" x14ac:dyDescent="0.25">
      <c r="B344" s="11">
        <v>303</v>
      </c>
      <c r="C344" s="14">
        <f t="shared" si="8"/>
        <v>32.678342100901595</v>
      </c>
      <c r="D344" s="14">
        <f t="shared" si="9"/>
        <v>-50.320234076725455</v>
      </c>
    </row>
    <row r="345" spans="2:4" x14ac:dyDescent="0.25">
      <c r="B345" s="11">
        <v>304</v>
      </c>
      <c r="C345" s="14">
        <f t="shared" si="8"/>
        <v>33.551574208244823</v>
      </c>
      <c r="D345" s="14">
        <f t="shared" si="9"/>
        <v>-49.742254353302499</v>
      </c>
    </row>
    <row r="346" spans="2:4" x14ac:dyDescent="0.25">
      <c r="B346" s="11">
        <v>305</v>
      </c>
      <c r="C346" s="14">
        <f t="shared" si="8"/>
        <v>34.414586181062759</v>
      </c>
      <c r="D346" s="14">
        <f t="shared" si="9"/>
        <v>-49.149122657339511</v>
      </c>
    </row>
    <row r="347" spans="2:4" x14ac:dyDescent="0.25">
      <c r="B347" s="11">
        <v>306</v>
      </c>
      <c r="C347" s="14">
        <f t="shared" si="8"/>
        <v>35.267115137548373</v>
      </c>
      <c r="D347" s="14">
        <f t="shared" si="9"/>
        <v>-48.541019662496851</v>
      </c>
    </row>
    <row r="348" spans="2:4" x14ac:dyDescent="0.25">
      <c r="B348" s="11">
        <v>307</v>
      </c>
      <c r="C348" s="14">
        <f t="shared" si="8"/>
        <v>36.108901389122877</v>
      </c>
      <c r="D348" s="14">
        <f t="shared" si="9"/>
        <v>-47.918130602837586</v>
      </c>
    </row>
    <row r="349" spans="2:4" x14ac:dyDescent="0.25">
      <c r="B349" s="11">
        <v>308</v>
      </c>
      <c r="C349" s="14">
        <f t="shared" si="8"/>
        <v>36.939688519539509</v>
      </c>
      <c r="D349" s="14">
        <f t="shared" si="9"/>
        <v>-47.280645216403308</v>
      </c>
    </row>
    <row r="350" spans="2:4" x14ac:dyDescent="0.25">
      <c r="B350" s="11">
        <v>309</v>
      </c>
      <c r="C350" s="14">
        <f t="shared" si="8"/>
        <v>37.759223462990249</v>
      </c>
      <c r="D350" s="14">
        <f t="shared" si="9"/>
        <v>-46.628757687418251</v>
      </c>
    </row>
    <row r="351" spans="2:4" x14ac:dyDescent="0.25">
      <c r="B351" s="11">
        <v>310</v>
      </c>
      <c r="C351" s="14">
        <f t="shared" si="8"/>
        <v>38.567256581192353</v>
      </c>
      <c r="D351" s="14">
        <f t="shared" si="9"/>
        <v>-45.962666587138685</v>
      </c>
    </row>
    <row r="352" spans="2:4" x14ac:dyDescent="0.25">
      <c r="B352" s="11">
        <v>311</v>
      </c>
      <c r="C352" s="14">
        <f t="shared" si="8"/>
        <v>39.363541739430424</v>
      </c>
      <c r="D352" s="14">
        <f t="shared" si="9"/>
        <v>-45.282574813366331</v>
      </c>
    </row>
    <row r="353" spans="2:4" x14ac:dyDescent="0.25">
      <c r="B353" s="11">
        <v>312</v>
      </c>
      <c r="C353" s="14">
        <f t="shared" si="8"/>
        <v>40.147836381531469</v>
      </c>
      <c r="D353" s="14">
        <f t="shared" si="9"/>
        <v>-44.588689528643677</v>
      </c>
    </row>
    <row r="354" spans="2:4" x14ac:dyDescent="0.25">
      <c r="B354" s="11">
        <v>313</v>
      </c>
      <c r="C354" s="14">
        <f t="shared" si="8"/>
        <v>40.919901603749913</v>
      </c>
      <c r="D354" s="14">
        <f t="shared" si="9"/>
        <v>-43.881222097150221</v>
      </c>
    </row>
    <row r="355" spans="2:4" x14ac:dyDescent="0.25">
      <c r="B355" s="11">
        <v>314</v>
      </c>
      <c r="C355" s="14">
        <f t="shared" si="8"/>
        <v>41.679502227539835</v>
      </c>
      <c r="D355" s="14">
        <f t="shared" si="9"/>
        <v>-43.160388020319068</v>
      </c>
    </row>
    <row r="356" spans="2:4" x14ac:dyDescent="0.25">
      <c r="B356" s="11">
        <v>315</v>
      </c>
      <c r="C356" s="14">
        <f t="shared" si="8"/>
        <v>42.426406871192839</v>
      </c>
      <c r="D356" s="14">
        <f t="shared" si="9"/>
        <v>-42.42640687119286</v>
      </c>
    </row>
    <row r="357" spans="2:4" x14ac:dyDescent="0.25">
      <c r="B357" s="11">
        <v>316</v>
      </c>
      <c r="C357" s="14">
        <f t="shared" si="8"/>
        <v>43.160388020319054</v>
      </c>
      <c r="D357" s="14">
        <f t="shared" si="9"/>
        <v>-41.679502227539857</v>
      </c>
    </row>
    <row r="358" spans="2:4" x14ac:dyDescent="0.25">
      <c r="B358" s="11">
        <v>317</v>
      </c>
      <c r="C358" s="14">
        <f t="shared" si="8"/>
        <v>43.881222097150243</v>
      </c>
      <c r="D358" s="14">
        <f t="shared" si="9"/>
        <v>-40.919901603749892</v>
      </c>
    </row>
    <row r="359" spans="2:4" x14ac:dyDescent="0.25">
      <c r="B359" s="11">
        <v>318</v>
      </c>
      <c r="C359" s="14">
        <f t="shared" si="8"/>
        <v>44.588689528643656</v>
      </c>
      <c r="D359" s="14">
        <f t="shared" si="9"/>
        <v>-40.147836381531491</v>
      </c>
    </row>
    <row r="360" spans="2:4" x14ac:dyDescent="0.25">
      <c r="B360" s="11">
        <v>319</v>
      </c>
      <c r="C360" s="14">
        <f t="shared" si="8"/>
        <v>45.282574813366317</v>
      </c>
      <c r="D360" s="14">
        <f t="shared" si="9"/>
        <v>-39.363541739430445</v>
      </c>
    </row>
    <row r="361" spans="2:4" x14ac:dyDescent="0.25">
      <c r="B361" s="11">
        <v>320</v>
      </c>
      <c r="C361" s="14">
        <f t="shared" ref="C361:C403" si="10">0+Umax*COS(RADIANS(B361))</f>
        <v>45.962666587138671</v>
      </c>
      <c r="D361" s="14">
        <f t="shared" ref="D361:D403" si="11">0+Umax*SIN(RADIANS(B361))</f>
        <v>-38.567256581192375</v>
      </c>
    </row>
    <row r="362" spans="2:4" x14ac:dyDescent="0.25">
      <c r="B362" s="11">
        <v>321</v>
      </c>
      <c r="C362" s="14">
        <f t="shared" si="10"/>
        <v>46.628757687418236</v>
      </c>
      <c r="D362" s="14">
        <f t="shared" si="11"/>
        <v>-37.759223462990271</v>
      </c>
    </row>
    <row r="363" spans="2:4" x14ac:dyDescent="0.25">
      <c r="B363" s="11">
        <v>322</v>
      </c>
      <c r="C363" s="14">
        <f t="shared" si="10"/>
        <v>47.280645216403322</v>
      </c>
      <c r="D363" s="14">
        <f t="shared" si="11"/>
        <v>-36.939688519539487</v>
      </c>
    </row>
    <row r="364" spans="2:4" x14ac:dyDescent="0.25">
      <c r="B364" s="11">
        <v>323</v>
      </c>
      <c r="C364" s="14">
        <f t="shared" si="10"/>
        <v>47.918130602837572</v>
      </c>
      <c r="D364" s="14">
        <f t="shared" si="11"/>
        <v>-36.108901389122899</v>
      </c>
    </row>
    <row r="365" spans="2:4" x14ac:dyDescent="0.25">
      <c r="B365" s="11">
        <v>324</v>
      </c>
      <c r="C365" s="14">
        <f t="shared" si="10"/>
        <v>48.541019662496844</v>
      </c>
      <c r="D365" s="14">
        <f t="shared" si="11"/>
        <v>-35.267115137548402</v>
      </c>
    </row>
    <row r="366" spans="2:4" x14ac:dyDescent="0.25">
      <c r="B366" s="11">
        <v>325</v>
      </c>
      <c r="C366" s="14">
        <f t="shared" si="10"/>
        <v>49.149122657339497</v>
      </c>
      <c r="D366" s="14">
        <f t="shared" si="11"/>
        <v>-34.414586181062788</v>
      </c>
    </row>
    <row r="367" spans="2:4" x14ac:dyDescent="0.25">
      <c r="B367" s="11">
        <v>326</v>
      </c>
      <c r="C367" s="14">
        <f t="shared" si="10"/>
        <v>49.742254353302513</v>
      </c>
      <c r="D367" s="14">
        <f t="shared" si="11"/>
        <v>-33.551574208244794</v>
      </c>
    </row>
    <row r="368" spans="2:4" x14ac:dyDescent="0.25">
      <c r="B368" s="11">
        <v>327</v>
      </c>
      <c r="C368" s="14">
        <f t="shared" si="10"/>
        <v>50.320234076725441</v>
      </c>
      <c r="D368" s="14">
        <f t="shared" si="11"/>
        <v>-32.678342100901617</v>
      </c>
    </row>
    <row r="369" spans="2:4" x14ac:dyDescent="0.25">
      <c r="B369" s="11">
        <v>328</v>
      </c>
      <c r="C369" s="14">
        <f t="shared" si="10"/>
        <v>50.88288576938556</v>
      </c>
      <c r="D369" s="14">
        <f t="shared" si="11"/>
        <v>-31.795155853992302</v>
      </c>
    </row>
    <row r="370" spans="2:4" x14ac:dyDescent="0.25">
      <c r="B370" s="11">
        <v>329</v>
      </c>
      <c r="C370" s="14">
        <f t="shared" si="10"/>
        <v>51.430038042126725</v>
      </c>
      <c r="D370" s="14">
        <f t="shared" si="11"/>
        <v>-30.902284494603268</v>
      </c>
    </row>
    <row r="371" spans="2:4" x14ac:dyDescent="0.25">
      <c r="B371" s="11">
        <v>330</v>
      </c>
      <c r="C371" s="14">
        <f t="shared" si="10"/>
        <v>51.961524227066306</v>
      </c>
      <c r="D371" s="14">
        <f t="shared" si="11"/>
        <v>-30.000000000000028</v>
      </c>
    </row>
    <row r="372" spans="2:4" x14ac:dyDescent="0.25">
      <c r="B372" s="11">
        <v>331</v>
      </c>
      <c r="C372" s="14">
        <f t="shared" si="10"/>
        <v>52.477182428363754</v>
      </c>
      <c r="D372" s="14">
        <f t="shared" si="11"/>
        <v>-29.088577214780212</v>
      </c>
    </row>
    <row r="373" spans="2:4" x14ac:dyDescent="0.25">
      <c r="B373" s="11">
        <v>332</v>
      </c>
      <c r="C373" s="14">
        <f t="shared" si="10"/>
        <v>52.976855571535616</v>
      </c>
      <c r="D373" s="14">
        <f t="shared" si="11"/>
        <v>-28.168293767153447</v>
      </c>
    </row>
    <row r="374" spans="2:4" x14ac:dyDescent="0.25">
      <c r="B374" s="11">
        <v>333</v>
      </c>
      <c r="C374" s="14">
        <f t="shared" si="10"/>
        <v>53.460391451302065</v>
      </c>
      <c r="D374" s="14">
        <f t="shared" si="11"/>
        <v>-27.239429984372819</v>
      </c>
    </row>
    <row r="375" spans="2:4" x14ac:dyDescent="0.25">
      <c r="B375" s="11">
        <v>334</v>
      </c>
      <c r="C375" s="14">
        <f t="shared" si="10"/>
        <v>53.927642777950012</v>
      </c>
      <c r="D375" s="14">
        <f t="shared" si="11"/>
        <v>-26.302268807344667</v>
      </c>
    </row>
    <row r="376" spans="2:4" x14ac:dyDescent="0.25">
      <c r="B376" s="11">
        <v>335</v>
      </c>
      <c r="C376" s="14">
        <f t="shared" si="10"/>
        <v>54.378467222199006</v>
      </c>
      <c r="D376" s="14">
        <f t="shared" si="11"/>
        <v>-25.357095704441953</v>
      </c>
    </row>
    <row r="377" spans="2:4" x14ac:dyDescent="0.25">
      <c r="B377" s="11">
        <v>336</v>
      </c>
      <c r="C377" s="14">
        <f t="shared" si="10"/>
        <v>54.812727458556061</v>
      </c>
      <c r="D377" s="14">
        <f t="shared" si="11"/>
        <v>-24.404198584548009</v>
      </c>
    </row>
    <row r="378" spans="2:4" x14ac:dyDescent="0.25">
      <c r="B378" s="11">
        <v>337</v>
      </c>
      <c r="C378" s="14">
        <f t="shared" si="10"/>
        <v>55.230291207146415</v>
      </c>
      <c r="D378" s="14">
        <f t="shared" si="11"/>
        <v>-23.443867709356432</v>
      </c>
    </row>
    <row r="379" spans="2:4" x14ac:dyDescent="0.25">
      <c r="B379" s="11">
        <v>338</v>
      </c>
      <c r="C379" s="14">
        <f t="shared" si="10"/>
        <v>55.631031274007242</v>
      </c>
      <c r="D379" s="14">
        <f t="shared" si="11"/>
        <v>-22.476395604954742</v>
      </c>
    </row>
    <row r="380" spans="2:4" x14ac:dyDescent="0.25">
      <c r="B380" s="11">
        <v>339</v>
      </c>
      <c r="C380" s="14">
        <f t="shared" si="10"/>
        <v>56.014825589832093</v>
      </c>
      <c r="D380" s="14">
        <f t="shared" si="11"/>
        <v>-21.502076972718047</v>
      </c>
    </row>
    <row r="381" spans="2:4" x14ac:dyDescent="0.25">
      <c r="B381" s="11">
        <v>340</v>
      </c>
      <c r="C381" s="14">
        <f t="shared" si="10"/>
        <v>56.381557247154504</v>
      </c>
      <c r="D381" s="14">
        <f t="shared" si="11"/>
        <v>-20.521208599540117</v>
      </c>
    </row>
    <row r="382" spans="2:4" x14ac:dyDescent="0.25">
      <c r="B382" s="11">
        <v>341</v>
      </c>
      <c r="C382" s="14">
        <f t="shared" si="10"/>
        <v>56.731114535959009</v>
      </c>
      <c r="D382" s="14">
        <f t="shared" si="11"/>
        <v>-19.534089267429401</v>
      </c>
    </row>
    <row r="383" spans="2:4" x14ac:dyDescent="0.25">
      <c r="B383" s="11">
        <v>342</v>
      </c>
      <c r="C383" s="14">
        <f t="shared" si="10"/>
        <v>57.063390977709211</v>
      </c>
      <c r="D383" s="14">
        <f t="shared" si="11"/>
        <v>-18.541019662496858</v>
      </c>
    </row>
    <row r="384" spans="2:4" x14ac:dyDescent="0.25">
      <c r="B384" s="11">
        <v>343</v>
      </c>
      <c r="C384" s="14">
        <f t="shared" si="10"/>
        <v>57.378285357782119</v>
      </c>
      <c r="D384" s="14">
        <f t="shared" si="11"/>
        <v>-17.542302283364229</v>
      </c>
    </row>
    <row r="385" spans="2:4" x14ac:dyDescent="0.25">
      <c r="B385" s="11">
        <v>344</v>
      </c>
      <c r="C385" s="14">
        <f t="shared" si="10"/>
        <v>57.675701756299134</v>
      </c>
      <c r="D385" s="14">
        <f t="shared" si="11"/>
        <v>-16.538241349019938</v>
      </c>
    </row>
    <row r="386" spans="2:4" x14ac:dyDescent="0.25">
      <c r="B386" s="11">
        <v>345</v>
      </c>
      <c r="C386" s="14">
        <f t="shared" si="10"/>
        <v>57.955549577344101</v>
      </c>
      <c r="D386" s="14">
        <f t="shared" si="11"/>
        <v>-15.529142706151241</v>
      </c>
    </row>
    <row r="387" spans="2:4" x14ac:dyDescent="0.25">
      <c r="B387" s="11">
        <v>346</v>
      </c>
      <c r="C387" s="14">
        <f t="shared" si="10"/>
        <v>58.217743576559791</v>
      </c>
      <c r="D387" s="14">
        <f t="shared" si="11"/>
        <v>-14.515313735980072</v>
      </c>
    </row>
    <row r="388" spans="2:4" x14ac:dyDescent="0.25">
      <c r="B388" s="11">
        <v>347</v>
      </c>
      <c r="C388" s="14">
        <f t="shared" si="10"/>
        <v>58.462203887114107</v>
      </c>
      <c r="D388" s="14">
        <f t="shared" si="11"/>
        <v>-13.49706326063192</v>
      </c>
    </row>
    <row r="389" spans="2:4" x14ac:dyDescent="0.25">
      <c r="B389" s="11">
        <v>348</v>
      </c>
      <c r="C389" s="14">
        <f t="shared" si="10"/>
        <v>58.688856044028334</v>
      </c>
      <c r="D389" s="14">
        <f t="shared" si="11"/>
        <v>-12.474701449065591</v>
      </c>
    </row>
    <row r="390" spans="2:4" x14ac:dyDescent="0.25">
      <c r="B390" s="11">
        <v>349</v>
      </c>
      <c r="C390" s="14">
        <f t="shared" si="10"/>
        <v>58.897631006859839</v>
      </c>
      <c r="D390" s="14">
        <f t="shared" si="11"/>
        <v>-11.448539722592679</v>
      </c>
    </row>
    <row r="391" spans="2:4" x14ac:dyDescent="0.25">
      <c r="B391" s="11">
        <v>350</v>
      </c>
      <c r="C391" s="14">
        <f t="shared" si="10"/>
        <v>59.088465180732484</v>
      </c>
      <c r="D391" s="14">
        <f t="shared" si="11"/>
        <v>-10.418890660015823</v>
      </c>
    </row>
    <row r="392" spans="2:4" x14ac:dyDescent="0.25">
      <c r="B392" s="11">
        <v>351</v>
      </c>
      <c r="C392" s="14">
        <f t="shared" si="10"/>
        <v>59.261300435708257</v>
      </c>
      <c r="D392" s="14">
        <f t="shared" si="11"/>
        <v>-9.3860679024138669</v>
      </c>
    </row>
    <row r="393" spans="2:4" x14ac:dyDescent="0.25">
      <c r="B393" s="11">
        <v>352</v>
      </c>
      <c r="C393" s="14">
        <f t="shared" si="10"/>
        <v>59.416084124494212</v>
      </c>
      <c r="D393" s="14">
        <f t="shared" si="11"/>
        <v>-8.3503860576039521</v>
      </c>
    </row>
    <row r="394" spans="2:4" x14ac:dyDescent="0.25">
      <c r="B394" s="11">
        <v>353</v>
      </c>
      <c r="C394" s="14">
        <f t="shared" si="10"/>
        <v>59.552769098479324</v>
      </c>
      <c r="D394" s="14">
        <f t="shared" si="11"/>
        <v>-7.3121606043088336</v>
      </c>
    </row>
    <row r="395" spans="2:4" x14ac:dyDescent="0.25">
      <c r="B395" s="11">
        <v>354</v>
      </c>
      <c r="C395" s="14">
        <f t="shared" si="10"/>
        <v>59.6713137220964</v>
      </c>
      <c r="D395" s="14">
        <f t="shared" si="11"/>
        <v>-6.2717077960592054</v>
      </c>
    </row>
    <row r="396" spans="2:4" x14ac:dyDescent="0.25">
      <c r="B396" s="11">
        <v>355</v>
      </c>
      <c r="C396" s="14">
        <f t="shared" si="10"/>
        <v>59.771681885504734</v>
      </c>
      <c r="D396" s="14">
        <f t="shared" si="11"/>
        <v>-5.2293445648594989</v>
      </c>
    </row>
    <row r="397" spans="2:4" x14ac:dyDescent="0.25">
      <c r="B397" s="11">
        <v>356</v>
      </c>
      <c r="C397" s="14">
        <f t="shared" si="10"/>
        <v>59.853843015589455</v>
      </c>
      <c r="D397" s="14">
        <f t="shared" si="11"/>
        <v>-4.1853884246475381</v>
      </c>
    </row>
    <row r="398" spans="2:4" x14ac:dyDescent="0.25">
      <c r="B398" s="11">
        <v>357</v>
      </c>
      <c r="C398" s="14">
        <f t="shared" si="10"/>
        <v>59.917772085274429</v>
      </c>
      <c r="D398" s="14">
        <f t="shared" si="11"/>
        <v>-3.140157374576662</v>
      </c>
    </row>
    <row r="399" spans="2:4" x14ac:dyDescent="0.25">
      <c r="B399" s="11">
        <v>358</v>
      </c>
      <c r="C399" s="14">
        <f t="shared" si="10"/>
        <v>59.963449621145749</v>
      </c>
      <c r="D399" s="14">
        <f t="shared" si="11"/>
        <v>-2.0939698021500495</v>
      </c>
    </row>
    <row r="400" spans="2:4" x14ac:dyDescent="0.25">
      <c r="B400" s="11">
        <v>359</v>
      </c>
      <c r="C400" s="14">
        <f t="shared" si="10"/>
        <v>59.990861709383474</v>
      </c>
      <c r="D400" s="14">
        <f t="shared" si="11"/>
        <v>-1.0471443862370136</v>
      </c>
    </row>
    <row r="401" spans="2:4" x14ac:dyDescent="0.25">
      <c r="B401" s="11">
        <v>360</v>
      </c>
      <c r="C401" s="14">
        <f t="shared" si="10"/>
        <v>60</v>
      </c>
      <c r="D401" s="14">
        <f t="shared" si="11"/>
        <v>-1.470178145890344E-14</v>
      </c>
    </row>
    <row r="402" spans="2:4" x14ac:dyDescent="0.25">
      <c r="B402" s="11">
        <v>361</v>
      </c>
      <c r="C402" s="14">
        <f t="shared" si="10"/>
        <v>59.990861709383474</v>
      </c>
      <c r="D402" s="14">
        <f t="shared" si="11"/>
        <v>1.0471443862369842</v>
      </c>
    </row>
    <row r="403" spans="2:4" x14ac:dyDescent="0.25">
      <c r="B403" s="11">
        <v>362</v>
      </c>
      <c r="C403" s="14">
        <f t="shared" si="10"/>
        <v>59.963449621145749</v>
      </c>
      <c r="D403" s="14">
        <f t="shared" si="11"/>
        <v>2.093969802150073</v>
      </c>
    </row>
  </sheetData>
  <sheetProtection password="E075" sheet="1" objects="1" scenarios="1"/>
  <mergeCells count="8">
    <mergeCell ref="B16:O16"/>
    <mergeCell ref="B33:C33"/>
    <mergeCell ref="D33:E33"/>
    <mergeCell ref="F33:G33"/>
    <mergeCell ref="H33:I33"/>
    <mergeCell ref="J33:K33"/>
    <mergeCell ref="L33:M33"/>
    <mergeCell ref="C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Лист1</vt:lpstr>
      <vt:lpstr>Ia</vt:lpstr>
      <vt:lpstr>Ib</vt:lpstr>
      <vt:lpstr>Ic</vt:lpstr>
      <vt:lpstr>K</vt:lpstr>
      <vt:lpstr>Ua</vt:lpstr>
      <vt:lpstr>Ua_Y</vt:lpstr>
      <vt:lpstr>Ub</vt:lpstr>
      <vt:lpstr>Ub_Y</vt:lpstr>
      <vt:lpstr>Uc</vt:lpstr>
      <vt:lpstr>Uc_Y</vt:lpstr>
      <vt:lpstr>Umax</vt:lpstr>
      <vt:lpstr>фиIa</vt:lpstr>
      <vt:lpstr>фиIb</vt:lpstr>
      <vt:lpstr>фиIc</vt:lpstr>
      <vt:lpstr>фиUa</vt:lpstr>
      <vt:lpstr>фиUb</vt:lpstr>
      <vt:lpstr>фиUc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2012-09-25T09:50:27Z</dcterms:created>
  <dcterms:modified xsi:type="dcterms:W3CDTF">2012-09-29T10:22:04Z</dcterms:modified>
</cp:coreProperties>
</file>